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2-3" sheetId="1" r:id="rId1"/>
  </sheets>
  <calcPr calcId="162913"/>
</workbook>
</file>

<file path=xl/calcChain.xml><?xml version="1.0" encoding="utf-8"?>
<calcChain xmlns="http://schemas.openxmlformats.org/spreadsheetml/2006/main">
  <c r="AA28" i="1" l="1"/>
  <c r="AB28" i="1"/>
  <c r="AC28" i="1"/>
  <c r="AA29" i="1"/>
  <c r="AB29" i="1"/>
  <c r="AC29" i="1"/>
  <c r="AA30" i="1"/>
  <c r="AB30" i="1"/>
  <c r="AC30" i="1"/>
  <c r="AA31" i="1"/>
  <c r="AB31" i="1"/>
  <c r="AC31" i="1"/>
  <c r="AA32" i="1"/>
  <c r="AB32" i="1"/>
  <c r="AC32" i="1"/>
  <c r="E33" i="1"/>
  <c r="F33" i="1"/>
  <c r="G33" i="1"/>
  <c r="H33" i="1"/>
  <c r="I33" i="1"/>
  <c r="J33" i="1"/>
  <c r="K33" i="1"/>
  <c r="L33" i="1"/>
  <c r="M33" i="1"/>
  <c r="N33" i="1"/>
  <c r="O33" i="1"/>
  <c r="P33" i="1"/>
  <c r="Q33" i="1"/>
  <c r="R33" i="1"/>
  <c r="S33" i="1"/>
  <c r="AA33" i="1" s="1"/>
  <c r="T33" i="1"/>
  <c r="U33" i="1"/>
  <c r="V33" i="1"/>
  <c r="W33" i="1"/>
  <c r="X33" i="1"/>
  <c r="AB33" i="1"/>
  <c r="AC33" i="1"/>
  <c r="AA34" i="1"/>
  <c r="AB34" i="1"/>
  <c r="AC34" i="1"/>
  <c r="AA35" i="1"/>
  <c r="AC35" i="1"/>
  <c r="AA36" i="1"/>
  <c r="AB36" i="1"/>
  <c r="AC36" i="1"/>
  <c r="AA37" i="1"/>
  <c r="AB37" i="1"/>
  <c r="AC37" i="1"/>
  <c r="AA38" i="1"/>
  <c r="AB38" i="1"/>
  <c r="AC38" i="1"/>
  <c r="AA39" i="1"/>
  <c r="AB39" i="1"/>
  <c r="AC39" i="1"/>
  <c r="E40" i="1"/>
  <c r="F40" i="1"/>
  <c r="G40" i="1"/>
  <c r="H40" i="1"/>
  <c r="I40" i="1"/>
  <c r="J40" i="1"/>
  <c r="K40" i="1"/>
  <c r="L40" i="1"/>
  <c r="M40" i="1"/>
  <c r="N40" i="1"/>
  <c r="O40" i="1"/>
  <c r="P40" i="1"/>
  <c r="Q40" i="1"/>
  <c r="R40" i="1"/>
  <c r="S40" i="1"/>
  <c r="AA40" i="1" s="1"/>
  <c r="T40" i="1"/>
  <c r="U40" i="1"/>
  <c r="V40" i="1"/>
  <c r="W40" i="1"/>
  <c r="X40" i="1"/>
  <c r="AB40" i="1"/>
  <c r="AC40" i="1"/>
  <c r="AA49" i="1"/>
  <c r="AA50" i="1"/>
  <c r="E51" i="1"/>
  <c r="F51" i="1"/>
  <c r="G51" i="1"/>
  <c r="H51" i="1"/>
  <c r="I51" i="1"/>
  <c r="J51" i="1"/>
  <c r="K51" i="1"/>
  <c r="L51" i="1"/>
  <c r="M51" i="1"/>
  <c r="N51" i="1"/>
  <c r="O51" i="1"/>
  <c r="P51" i="1"/>
  <c r="Q51" i="1"/>
  <c r="R51" i="1"/>
  <c r="S51" i="1"/>
  <c r="AA51" i="1" s="1"/>
  <c r="T51" i="1"/>
  <c r="U51" i="1"/>
  <c r="V51" i="1"/>
  <c r="W51" i="1"/>
  <c r="X51" i="1"/>
  <c r="AA52" i="1"/>
  <c r="AA53" i="1"/>
  <c r="AA54" i="1"/>
  <c r="E55" i="1"/>
  <c r="F55" i="1"/>
  <c r="G55" i="1"/>
  <c r="H55" i="1"/>
  <c r="I55" i="1"/>
  <c r="J55" i="1"/>
  <c r="K55" i="1"/>
  <c r="L55" i="1"/>
  <c r="M55" i="1"/>
  <c r="N55" i="1"/>
  <c r="O55" i="1"/>
  <c r="P55" i="1"/>
  <c r="Q55" i="1"/>
  <c r="R55" i="1"/>
  <c r="S55" i="1"/>
  <c r="AA55" i="1" s="1"/>
  <c r="T55" i="1"/>
  <c r="U55" i="1"/>
  <c r="V55" i="1"/>
  <c r="W55" i="1"/>
  <c r="X55" i="1"/>
  <c r="AA56" i="1"/>
  <c r="AB56" i="1"/>
  <c r="AC56" i="1"/>
  <c r="AA57" i="1"/>
  <c r="AB57" i="1"/>
  <c r="AC57" i="1"/>
  <c r="AA58" i="1"/>
  <c r="AB58" i="1"/>
  <c r="AC58" i="1"/>
  <c r="AA59" i="1"/>
  <c r="AB59" i="1"/>
  <c r="AC59" i="1"/>
  <c r="AA60" i="1"/>
  <c r="AB60" i="1"/>
  <c r="AC60" i="1"/>
  <c r="AA61" i="1"/>
  <c r="AB61" i="1"/>
  <c r="AC61" i="1"/>
  <c r="AA62" i="1"/>
  <c r="AB62" i="1"/>
  <c r="AC62" i="1"/>
  <c r="AA63" i="1"/>
  <c r="AB63" i="1"/>
  <c r="AC63" i="1"/>
  <c r="D64" i="1"/>
  <c r="E64" i="1"/>
  <c r="F64" i="1"/>
  <c r="AB64" i="1" s="1"/>
  <c r="G64" i="1"/>
  <c r="H64" i="1"/>
  <c r="I64" i="1"/>
  <c r="J64" i="1"/>
  <c r="AC64" i="1" s="1"/>
  <c r="K64" i="1"/>
  <c r="L64" i="1"/>
  <c r="M64" i="1"/>
  <c r="N64" i="1"/>
  <c r="O64" i="1"/>
  <c r="P64" i="1"/>
  <c r="Q64" i="1"/>
  <c r="R64" i="1"/>
  <c r="S64" i="1"/>
  <c r="T64" i="1"/>
  <c r="U64" i="1"/>
  <c r="V64" i="1"/>
  <c r="W64" i="1"/>
  <c r="X64" i="1"/>
  <c r="AA64" i="1"/>
  <c r="AA65" i="1"/>
  <c r="AB65" i="1"/>
  <c r="AC65" i="1"/>
  <c r="AA66" i="1"/>
  <c r="AB66" i="1"/>
  <c r="AC66" i="1"/>
  <c r="AA67" i="1"/>
  <c r="AB67" i="1"/>
  <c r="AC67" i="1"/>
  <c r="AA68" i="1"/>
  <c r="AB68" i="1"/>
  <c r="AC68" i="1"/>
  <c r="AA69" i="1"/>
  <c r="AB69" i="1"/>
  <c r="AC69" i="1"/>
  <c r="AA70" i="1"/>
  <c r="AB70" i="1"/>
  <c r="AC70" i="1"/>
  <c r="AA71" i="1"/>
  <c r="AB71" i="1"/>
  <c r="AC71" i="1"/>
  <c r="AA72" i="1"/>
  <c r="AB72" i="1"/>
  <c r="AC72" i="1"/>
  <c r="D73" i="1"/>
  <c r="E73" i="1"/>
  <c r="F73" i="1"/>
  <c r="AB73" i="1" s="1"/>
  <c r="G73" i="1"/>
  <c r="H73" i="1"/>
  <c r="I73" i="1"/>
  <c r="J73" i="1"/>
  <c r="AC73" i="1" s="1"/>
  <c r="K73" i="1"/>
  <c r="L73" i="1"/>
  <c r="M73" i="1"/>
  <c r="N73" i="1"/>
  <c r="O73" i="1"/>
  <c r="P73" i="1"/>
  <c r="Q73" i="1"/>
  <c r="R73" i="1"/>
  <c r="S73" i="1"/>
  <c r="T73" i="1"/>
  <c r="U73" i="1"/>
  <c r="V73" i="1"/>
  <c r="W73" i="1"/>
  <c r="X73" i="1"/>
  <c r="AA73" i="1"/>
</calcChain>
</file>

<file path=xl/sharedStrings.xml><?xml version="1.0" encoding="utf-8"?>
<sst xmlns="http://schemas.openxmlformats.org/spreadsheetml/2006/main" count="131" uniqueCount="54">
  <si>
    <t xml:space="preserve">AVERAGE </t>
  </si>
  <si>
    <t>12-mo</t>
  </si>
  <si>
    <t>Switzerland - Geneva~</t>
  </si>
  <si>
    <t>Canada - Manitoba~</t>
  </si>
  <si>
    <t>6-mo</t>
  </si>
  <si>
    <t>Italy - Galeazzi^*</t>
  </si>
  <si>
    <t>Canada - Alberta</t>
  </si>
  <si>
    <t>Sweden</t>
  </si>
  <si>
    <t>England*</t>
  </si>
  <si>
    <t>EQ-5D knee</t>
  </si>
  <si>
    <t>Netherlands</t>
  </si>
  <si>
    <t>Australia - ACORN*</t>
  </si>
  <si>
    <t>AVERAGE</t>
  </si>
  <si>
    <t>EQ-5D HIP</t>
  </si>
  <si>
    <t>Italy - Galeazzi*</t>
  </si>
  <si>
    <t>Koos</t>
  </si>
  <si>
    <t>Hoos</t>
  </si>
  <si>
    <t>VAS knee</t>
  </si>
  <si>
    <t>England</t>
  </si>
  <si>
    <t>VAS hip</t>
  </si>
  <si>
    <t>Canada - Manitoba</t>
  </si>
  <si>
    <t>Finland - Coxa</t>
  </si>
  <si>
    <t>Oxford Knee</t>
  </si>
  <si>
    <t>Oxford hip</t>
  </si>
  <si>
    <t>post</t>
  </si>
  <si>
    <t>pre</t>
  </si>
  <si>
    <t>CI (SEx3.92)</t>
  </si>
  <si>
    <t>Maximum</t>
  </si>
  <si>
    <t>75th percentile</t>
  </si>
  <si>
    <t>Median</t>
  </si>
  <si>
    <t>25th percentile</t>
  </si>
  <si>
    <t>Minimum</t>
  </si>
  <si>
    <t>SE Adjusted</t>
  </si>
  <si>
    <t>SE</t>
  </si>
  <si>
    <t>Mean Adjusted</t>
  </si>
  <si>
    <t>Mean</t>
  </si>
  <si>
    <t>N</t>
  </si>
  <si>
    <t>follow-up</t>
  </si>
  <si>
    <t>Country</t>
  </si>
  <si>
    <t>Tool</t>
  </si>
  <si>
    <t>Change from pre-op score to  post-op score</t>
  </si>
  <si>
    <t xml:space="preserve"> post-op score</t>
  </si>
  <si>
    <t>Pre-op score</t>
  </si>
  <si>
    <t>Figure 2.3. Hip replacement: adjusted mean change between pre- and post-operative EQ-5D-3L scores (US valuation), with 95% confidence intervals, 2013-16 (or nearest years)</t>
  </si>
  <si>
    <t>Note: ^ results converted from SF-12v1 instrument; ~converted from SF-12v2 instrument; *6-month post-op collection - lighter shade blue</t>
  </si>
  <si>
    <t>(all others are 12 months). H lines show 95% confidence intervals.</t>
  </si>
  <si>
    <t>Source: PaRIS Hip/Knee Replacement Pilot Data Collection.</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</si>
  <si>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</si>
  <si>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</si>
  <si>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</si>
  <si>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2</t>
  </si>
  <si>
    <t>Figure 2.3. Hip replacement: adjusted mean change between pre- and post-operative EQ-5D-3L scores (US valuation), 2013-16 (or nearest years)</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</si>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</sst>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name val="Arial"/>
    </font>
    <font>
      <sz val="11"/>
      <name val="Calibri"/>
      <family val="2"/>
      <scheme val="minor"/>
    </font>
    <font>
      <b/>
      <sz val="11"/>
      <name val="Calibri"/>
      <family val="2"/>
      <scheme val="minor"/>
    </font>
    <font>
      <sz val="11"/>
      <color theme="1"/>
      <name val="Calibri"/>
      <family val="2"/>
    </font>
    <font>
      <sz val="11"/>
      <color rgb="FF000000"/>
      <name val="Calibri"/>
      <family val="2"/>
    </font>
    <font>
      <sz val="11"/>
      <color theme="1" tint="0.249977111117893"/>
      <name val="Calibri"/>
      <family val="2"/>
      <scheme val="minor"/>
    </font>
    <font>
      <b/>
      <sz val="11"/>
      <color theme="1" tint="0.249977111117893"/>
      <name val="Calibri"/>
      <family val="2"/>
      <scheme val="minor"/>
    </font>
    <font>
      <b/>
      <sz val="11"/>
      <color theme="1"/>
      <name val="Calibri"/>
      <family val="2"/>
      <scheme val="minor"/>
    </font>
    <font>
      <b/>
      <sz val="11"/>
      <color theme="0"/>
      <name val="Calibri"/>
      <family val="2"/>
      <scheme val="minor"/>
    </font>
    <font>
      <b/>
      <sz val="9"/>
      <color theme="0"/>
      <name val="Calibri"/>
      <family val="2"/>
      <scheme val="minor"/>
    </font>
    <font>
      <b/>
      <sz val="11"/>
      <color rgb="FFFF0000"/>
      <name val="Calibri"/>
      <family val="2"/>
      <scheme val="minor"/>
    </font>
    <font>
      <sz val="11"/>
      <color theme="1"/>
      <name val="Arial Narrow"/>
      <family val="2"/>
    </font>
    <font>
      <sz val="11"/>
      <color rgb="FF000000"/>
      <name val="Arial Narrow"/>
      <family val="2"/>
    </font>
    <font>
      <b/>
      <sz val="10"/>
      <name val="Arial"/>
      <family val="2"/>
    </font>
    <font>
      <sz val="11"/>
      <name val="Arial Narrow"/>
      <family val="2"/>
    </font>
    <font>
      <sz val="10"/>
      <name val="Arial Narrow"/>
      <family val="2"/>
    </font>
    <font>
      <b/>
      <sz val="11"/>
      <color theme="1"/>
      <name val="Arial Narrow"/>
      <family val="2"/>
    </font>
    <font>
      <sz val="8"/>
      <color theme="1"/>
      <name val="Arial"/>
      <family val="2"/>
    </font>
    <font>
      <sz val="8"/>
      <name val="Arial"/>
      <family val="2"/>
    </font>
    <font>
      <sz val="10"/>
      <color rgb="FF010000"/>
      <name val="Arial"/>
      <family val="2"/>
    </font>
    <font>
      <u/>
      <sz val="10"/>
      <color theme="1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
      <patternFill patternType="solid">
        <fgColor theme="5" tint="-0.249977111117893"/>
        <bgColor indexed="64"/>
      </patternFill>
    </fill>
    <fill>
      <patternFill patternType="solid">
        <fgColor indexed="9"/>
        <bgColor indexed="64"/>
      </patternFill>
    </fill>
  </fills>
  <borders count="1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rgb="FF9BC2E6"/>
      </top>
      <bottom style="thin">
        <color indexed="64"/>
      </bottom>
      <diagonal/>
    </border>
    <border>
      <left style="thin">
        <color indexed="64"/>
      </left>
      <right/>
      <top style="thin">
        <color rgb="FF9BC2E6"/>
      </top>
      <bottom style="thin">
        <color indexed="64"/>
      </bottom>
      <diagonal/>
    </border>
    <border>
      <left/>
      <right style="thin">
        <color indexed="64"/>
      </right>
      <top style="thin">
        <color rgb="FF9BC2E6"/>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rgb="FF9BC2E6"/>
      </bottom>
      <diagonal/>
    </border>
    <border>
      <left/>
      <right/>
      <top/>
      <bottom style="thin">
        <color rgb="FF9BC2E6"/>
      </bottom>
      <diagonal/>
    </border>
    <border>
      <left style="thin">
        <color indexed="64"/>
      </left>
      <right/>
      <top/>
      <bottom style="thin">
        <color rgb="FF9BC2E6"/>
      </bottom>
      <diagonal/>
    </border>
  </borders>
  <cellStyleXfs count="2">
    <xf numFmtId="0" fontId="0" fillId="0" borderId="0"/>
    <xf numFmtId="0" fontId="20" fillId="0" borderId="0" applyNumberFormat="0" applyFill="0" applyBorder="0" applyAlignment="0" applyProtection="0"/>
  </cellStyleXfs>
  <cellXfs count="150">
    <xf numFmtId="0" fontId="0" fillId="0" borderId="0" xfId="0"/>
    <xf numFmtId="0" fontId="0" fillId="0" borderId="0" xfId="0" applyFont="1"/>
    <xf numFmtId="0" fontId="0" fillId="2" borderId="0" xfId="0" applyFont="1" applyFill="1"/>
    <xf numFmtId="0" fontId="0" fillId="3" borderId="0" xfId="0" applyFont="1" applyFill="1"/>
    <xf numFmtId="0" fontId="1" fillId="0" borderId="0" xfId="0" applyFont="1"/>
    <xf numFmtId="0" fontId="1" fillId="0" borderId="0" xfId="0" applyFont="1" applyBorder="1"/>
    <xf numFmtId="0" fontId="1" fillId="3" borderId="0" xfId="0" applyFont="1" applyFill="1"/>
    <xf numFmtId="0" fontId="1" fillId="0" borderId="1" xfId="0" applyFont="1" applyBorder="1"/>
    <xf numFmtId="0" fontId="0" fillId="0" borderId="0" xfId="0" applyFont="1" applyFill="1"/>
    <xf numFmtId="0" fontId="2" fillId="0" borderId="0" xfId="0" applyFont="1"/>
    <xf numFmtId="2" fontId="2" fillId="2" borderId="2" xfId="0" applyNumberFormat="1" applyFont="1" applyFill="1" applyBorder="1" applyAlignment="1">
      <alignment horizontal="center"/>
    </xf>
    <xf numFmtId="2" fontId="2" fillId="2" borderId="1" xfId="0" applyNumberFormat="1" applyFont="1" applyFill="1" applyBorder="1" applyAlignment="1">
      <alignment horizontal="center"/>
    </xf>
    <xf numFmtId="2" fontId="2" fillId="3" borderId="1" xfId="0" applyNumberFormat="1" applyFont="1" applyFill="1" applyBorder="1" applyAlignment="1">
      <alignment horizontal="center"/>
    </xf>
    <xf numFmtId="0" fontId="1" fillId="3" borderId="1" xfId="0" applyFont="1" applyFill="1" applyBorder="1"/>
    <xf numFmtId="0" fontId="2" fillId="0" borderId="1" xfId="0" applyFont="1" applyBorder="1"/>
    <xf numFmtId="0" fontId="1" fillId="0" borderId="3" xfId="0" applyFont="1" applyBorder="1"/>
    <xf numFmtId="2" fontId="1" fillId="0" borderId="2" xfId="0" applyNumberFormat="1" applyFont="1" applyBorder="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3" borderId="1" xfId="0" applyNumberFormat="1" applyFont="1" applyFill="1" applyBorder="1" applyAlignment="1">
      <alignment horizontal="center"/>
    </xf>
    <xf numFmtId="2" fontId="1" fillId="0" borderId="4" xfId="0" applyNumberFormat="1" applyFont="1" applyBorder="1" applyAlignment="1">
      <alignment horizontal="center"/>
    </xf>
    <xf numFmtId="2" fontId="1" fillId="0" borderId="0" xfId="0" applyNumberFormat="1" applyFont="1" applyBorder="1" applyAlignment="1">
      <alignment horizontal="center"/>
    </xf>
    <xf numFmtId="2" fontId="1" fillId="2" borderId="0" xfId="0" applyNumberFormat="1" applyFont="1" applyFill="1" applyBorder="1" applyAlignment="1">
      <alignment horizontal="center"/>
    </xf>
    <xf numFmtId="2" fontId="1" fillId="3" borderId="0" xfId="0" applyNumberFormat="1" applyFont="1" applyFill="1" applyBorder="1" applyAlignment="1">
      <alignment horizontal="center"/>
    </xf>
    <xf numFmtId="0" fontId="1" fillId="3" borderId="0" xfId="0" applyFont="1" applyFill="1" applyBorder="1"/>
    <xf numFmtId="0" fontId="1" fillId="0" borderId="5" xfId="0" applyFont="1" applyBorder="1"/>
    <xf numFmtId="0" fontId="2" fillId="0" borderId="5" xfId="0" applyFont="1" applyBorder="1"/>
    <xf numFmtId="0" fontId="0" fillId="0" borderId="0" xfId="0" applyFont="1" applyFill="1" applyBorder="1"/>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2" fillId="0" borderId="1" xfId="0" applyFont="1" applyFill="1" applyBorder="1"/>
    <xf numFmtId="0" fontId="2" fillId="0" borderId="0" xfId="0" applyFont="1" applyBorder="1"/>
    <xf numFmtId="0" fontId="5" fillId="0" borderId="1" xfId="0" applyFont="1" applyBorder="1"/>
    <xf numFmtId="0" fontId="5" fillId="0" borderId="6" xfId="0" applyFont="1" applyBorder="1"/>
    <xf numFmtId="0" fontId="5" fillId="0" borderId="7" xfId="0" applyFont="1" applyBorder="1"/>
    <xf numFmtId="2" fontId="6" fillId="0" borderId="2" xfId="0" applyNumberFormat="1" applyFont="1" applyBorder="1" applyAlignment="1">
      <alignment horizontal="center"/>
    </xf>
    <xf numFmtId="2" fontId="6" fillId="0" borderId="1" xfId="0" applyNumberFormat="1" applyFont="1" applyBorder="1" applyAlignment="1">
      <alignment horizontal="center"/>
    </xf>
    <xf numFmtId="2" fontId="6" fillId="2" borderId="1" xfId="0" applyNumberFormat="1" applyFont="1" applyFill="1" applyBorder="1" applyAlignment="1">
      <alignment horizontal="center"/>
    </xf>
    <xf numFmtId="2" fontId="6" fillId="3" borderId="1" xfId="0" applyNumberFormat="1" applyFont="1" applyFill="1" applyBorder="1" applyAlignment="1">
      <alignment horizontal="center"/>
    </xf>
    <xf numFmtId="0" fontId="5" fillId="3" borderId="1" xfId="0" applyFont="1" applyFill="1" applyBorder="1"/>
    <xf numFmtId="0" fontId="6" fillId="0" borderId="1" xfId="0" applyFont="1" applyFill="1" applyBorder="1"/>
    <xf numFmtId="0" fontId="0" fillId="0" borderId="0" xfId="0" applyFont="1" applyBorder="1"/>
    <xf numFmtId="0" fontId="0" fillId="0" borderId="1" xfId="0" applyFont="1" applyBorder="1"/>
    <xf numFmtId="0" fontId="0" fillId="0" borderId="3" xfId="0" applyFont="1" applyBorder="1"/>
    <xf numFmtId="0" fontId="1" fillId="3" borderId="2" xfId="0" applyFont="1" applyFill="1" applyBorder="1" applyAlignment="1">
      <alignment horizontal="center" wrapText="1"/>
    </xf>
    <xf numFmtId="0" fontId="1" fillId="3" borderId="1" xfId="0" applyFont="1" applyFill="1" applyBorder="1" applyAlignment="1">
      <alignment horizontal="center" wrapText="1"/>
    </xf>
    <xf numFmtId="2" fontId="1" fillId="0" borderId="1" xfId="0" applyNumberFormat="1" applyFont="1" applyFill="1" applyBorder="1" applyAlignment="1">
      <alignment horizontal="center" wrapText="1"/>
    </xf>
    <xf numFmtId="2" fontId="1" fillId="2" borderId="1" xfId="0" applyNumberFormat="1" applyFont="1" applyFill="1" applyBorder="1" applyAlignment="1">
      <alignment horizontal="center" wrapText="1"/>
    </xf>
    <xf numFmtId="2" fontId="1" fillId="3" borderId="1" xfId="0" applyNumberFormat="1" applyFont="1" applyFill="1" applyBorder="1" applyAlignment="1">
      <alignment horizontal="center" wrapText="1"/>
    </xf>
    <xf numFmtId="0" fontId="0" fillId="3" borderId="1" xfId="0" applyFont="1" applyFill="1" applyBorder="1"/>
    <xf numFmtId="0" fontId="0" fillId="0" borderId="1" xfId="0" applyFont="1" applyFill="1" applyBorder="1"/>
    <xf numFmtId="0" fontId="7" fillId="0" borderId="3" xfId="0" applyFont="1" applyBorder="1"/>
    <xf numFmtId="0" fontId="1" fillId="0" borderId="4" xfId="0" applyFont="1" applyFill="1" applyBorder="1" applyAlignment="1">
      <alignment horizontal="center" wrapText="1"/>
    </xf>
    <xf numFmtId="0" fontId="1" fillId="0" borderId="0" xfId="0" applyFont="1" applyFill="1" applyBorder="1" applyAlignment="1">
      <alignment horizontal="center" wrapText="1"/>
    </xf>
    <xf numFmtId="2" fontId="1" fillId="0" borderId="0" xfId="0" applyNumberFormat="1" applyFont="1" applyFill="1" applyBorder="1" applyAlignment="1">
      <alignment horizontal="center" wrapText="1"/>
    </xf>
    <xf numFmtId="2" fontId="1" fillId="2" borderId="0" xfId="0" applyNumberFormat="1" applyFont="1" applyFill="1" applyBorder="1" applyAlignment="1">
      <alignment horizontal="center" wrapText="1"/>
    </xf>
    <xf numFmtId="2" fontId="1" fillId="3" borderId="0" xfId="0" applyNumberFormat="1" applyFont="1" applyFill="1" applyBorder="1" applyAlignment="1">
      <alignment horizontal="center" wrapText="1"/>
    </xf>
    <xf numFmtId="0" fontId="0" fillId="3" borderId="0" xfId="0" applyFont="1" applyFill="1" applyBorder="1"/>
    <xf numFmtId="0" fontId="0" fillId="0" borderId="5" xfId="0" applyFont="1" applyBorder="1"/>
    <xf numFmtId="0" fontId="7" fillId="0" borderId="5" xfId="0" applyFont="1" applyBorder="1"/>
    <xf numFmtId="2" fontId="2" fillId="0" borderId="8" xfId="0" applyNumberFormat="1" applyFont="1" applyBorder="1" applyAlignment="1">
      <alignment horizontal="center"/>
    </xf>
    <xf numFmtId="2" fontId="2" fillId="0" borderId="6" xfId="0" applyNumberFormat="1" applyFont="1" applyBorder="1" applyAlignment="1">
      <alignment horizontal="center"/>
    </xf>
    <xf numFmtId="2" fontId="2" fillId="2" borderId="6" xfId="0" applyNumberFormat="1" applyFont="1" applyFill="1" applyBorder="1" applyAlignment="1">
      <alignment horizontal="center"/>
    </xf>
    <xf numFmtId="2" fontId="2" fillId="3" borderId="6" xfId="0" applyNumberFormat="1" applyFont="1" applyFill="1" applyBorder="1" applyAlignment="1">
      <alignment horizontal="center"/>
    </xf>
    <xf numFmtId="0" fontId="0" fillId="3" borderId="6" xfId="0" applyFont="1" applyFill="1" applyBorder="1"/>
    <xf numFmtId="0" fontId="0" fillId="0" borderId="6" xfId="0" applyFont="1" applyBorder="1"/>
    <xf numFmtId="0" fontId="7" fillId="0" borderId="1" xfId="0" applyFont="1" applyFill="1" applyBorder="1"/>
    <xf numFmtId="0" fontId="7" fillId="0" borderId="7" xfId="0" applyFont="1" applyBorder="1"/>
    <xf numFmtId="0" fontId="1" fillId="0" borderId="2"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Border="1"/>
    <xf numFmtId="0" fontId="1" fillId="2" borderId="1" xfId="0" applyFont="1" applyFill="1" applyBorder="1"/>
    <xf numFmtId="0" fontId="5" fillId="0" borderId="0" xfId="0" applyFont="1"/>
    <xf numFmtId="0" fontId="5" fillId="3" borderId="2" xfId="0" applyFont="1" applyFill="1" applyBorder="1" applyAlignment="1">
      <alignment horizontal="center" wrapText="1"/>
    </xf>
    <xf numFmtId="0" fontId="5" fillId="3" borderId="1" xfId="0" applyFont="1" applyFill="1" applyBorder="1" applyAlignment="1">
      <alignment horizontal="center" wrapText="1"/>
    </xf>
    <xf numFmtId="2" fontId="5" fillId="0" borderId="1" xfId="0" applyNumberFormat="1" applyFont="1" applyFill="1" applyBorder="1" applyAlignment="1">
      <alignment horizontal="center" wrapText="1"/>
    </xf>
    <xf numFmtId="2" fontId="5" fillId="2" borderId="1" xfId="0" applyNumberFormat="1" applyFont="1" applyFill="1" applyBorder="1" applyAlignment="1">
      <alignment horizontal="center" wrapText="1"/>
    </xf>
    <xf numFmtId="2" fontId="5" fillId="3" borderId="1" xfId="0" applyNumberFormat="1" applyFont="1" applyFill="1" applyBorder="1" applyAlignment="1">
      <alignment horizontal="center" wrapText="1"/>
    </xf>
    <xf numFmtId="0" fontId="5" fillId="0" borderId="1" xfId="0" applyFont="1" applyFill="1" applyBorder="1"/>
    <xf numFmtId="0" fontId="5" fillId="0" borderId="3" xfId="0" applyFont="1" applyBorder="1"/>
    <xf numFmtId="0" fontId="5" fillId="0" borderId="4" xfId="0" applyFont="1" applyFill="1" applyBorder="1" applyAlignment="1">
      <alignment horizontal="center" wrapText="1"/>
    </xf>
    <xf numFmtId="0" fontId="5" fillId="0" borderId="0" xfId="0" applyFont="1" applyFill="1" applyBorder="1" applyAlignment="1">
      <alignment horizontal="center" wrapText="1"/>
    </xf>
    <xf numFmtId="2" fontId="5" fillId="0" borderId="0" xfId="0" applyNumberFormat="1" applyFont="1" applyFill="1" applyBorder="1" applyAlignment="1">
      <alignment horizontal="center" wrapText="1"/>
    </xf>
    <xf numFmtId="2" fontId="5" fillId="2" borderId="0" xfId="0" applyNumberFormat="1" applyFont="1" applyFill="1" applyBorder="1" applyAlignment="1">
      <alignment horizontal="center" wrapText="1"/>
    </xf>
    <xf numFmtId="2" fontId="5" fillId="3" borderId="0" xfId="0" applyNumberFormat="1" applyFont="1" applyFill="1" applyBorder="1" applyAlignment="1">
      <alignment horizontal="center" wrapText="1"/>
    </xf>
    <xf numFmtId="0" fontId="5" fillId="0" borderId="0" xfId="0" applyFont="1" applyBorder="1"/>
    <xf numFmtId="0" fontId="5" fillId="0" borderId="5" xfId="0" applyFont="1" applyBorder="1"/>
    <xf numFmtId="0" fontId="5" fillId="0" borderId="9" xfId="0" applyFont="1" applyFill="1" applyBorder="1" applyAlignment="1">
      <alignment horizontal="center" wrapText="1"/>
    </xf>
    <xf numFmtId="0" fontId="5" fillId="0" borderId="10" xfId="0" applyFont="1" applyFill="1" applyBorder="1" applyAlignment="1">
      <alignment horizontal="center" wrapText="1"/>
    </xf>
    <xf numFmtId="2" fontId="5" fillId="0" borderId="10" xfId="0" applyNumberFormat="1" applyFont="1" applyFill="1" applyBorder="1" applyAlignment="1">
      <alignment horizontal="center" wrapText="1"/>
    </xf>
    <xf numFmtId="2" fontId="5" fillId="2" borderId="10" xfId="0" applyNumberFormat="1" applyFont="1" applyFill="1" applyBorder="1" applyAlignment="1">
      <alignment horizontal="center" wrapText="1"/>
    </xf>
    <xf numFmtId="2" fontId="5" fillId="3" borderId="10" xfId="0" applyNumberFormat="1" applyFont="1" applyFill="1" applyBorder="1" applyAlignment="1">
      <alignment horizontal="center" wrapText="1"/>
    </xf>
    <xf numFmtId="0" fontId="5" fillId="0" borderId="10" xfId="0" applyFont="1" applyBorder="1"/>
    <xf numFmtId="0" fontId="6" fillId="0" borderId="11" xfId="0" applyFont="1" applyBorder="1"/>
    <xf numFmtId="0" fontId="5" fillId="0" borderId="4" xfId="0" applyFont="1" applyBorder="1"/>
    <xf numFmtId="2" fontId="6" fillId="2" borderId="0" xfId="0" applyNumberFormat="1" applyFont="1" applyFill="1" applyAlignment="1">
      <alignment horizontal="center"/>
    </xf>
    <xf numFmtId="0" fontId="5" fillId="3" borderId="0" xfId="0" applyFont="1" applyFill="1"/>
    <xf numFmtId="0" fontId="6" fillId="0" borderId="0" xfId="0" applyFont="1" applyFill="1" applyBorder="1"/>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0" xfId="0" applyFont="1" applyFill="1" applyBorder="1"/>
    <xf numFmtId="2" fontId="2" fillId="3" borderId="4" xfId="0" applyNumberFormat="1" applyFont="1" applyFill="1" applyBorder="1" applyAlignment="1">
      <alignment horizontal="center"/>
    </xf>
    <xf numFmtId="2" fontId="2" fillId="3" borderId="0" xfId="0" applyNumberFormat="1" applyFont="1" applyFill="1" applyAlignment="1">
      <alignment horizontal="center"/>
    </xf>
    <xf numFmtId="2" fontId="2" fillId="2" borderId="0" xfId="0" applyNumberFormat="1" applyFont="1" applyFill="1" applyAlignment="1">
      <alignment horizontal="center"/>
    </xf>
    <xf numFmtId="0" fontId="7" fillId="0" borderId="0" xfId="0" applyFont="1" applyFill="1" applyBorder="1"/>
    <xf numFmtId="0" fontId="7" fillId="0" borderId="6" xfId="0" applyFont="1" applyFill="1" applyBorder="1"/>
    <xf numFmtId="0" fontId="0" fillId="0" borderId="6" xfId="0" applyFont="1" applyFill="1" applyBorder="1"/>
    <xf numFmtId="0" fontId="1" fillId="0" borderId="6" xfId="0" applyFont="1" applyBorder="1"/>
    <xf numFmtId="0" fontId="7" fillId="0" borderId="7" xfId="0" applyFont="1" applyFill="1" applyBorder="1"/>
    <xf numFmtId="2" fontId="2" fillId="0" borderId="8" xfId="0"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2" borderId="6" xfId="0" applyNumberFormat="1" applyFont="1" applyFill="1" applyBorder="1" applyAlignment="1">
      <alignment horizontal="center" wrapText="1"/>
    </xf>
    <xf numFmtId="2" fontId="2" fillId="3" borderId="6" xfId="0" applyNumberFormat="1" applyFont="1" applyFill="1" applyBorder="1" applyAlignment="1">
      <alignment horizontal="center" wrapText="1"/>
    </xf>
    <xf numFmtId="2" fontId="1" fillId="0" borderId="1" xfId="0" applyNumberFormat="1" applyFont="1" applyFill="1" applyBorder="1" applyAlignment="1">
      <alignment horizontal="center"/>
    </xf>
    <xf numFmtId="0" fontId="0" fillId="0" borderId="5" xfId="0" applyFont="1" applyFill="1" applyBorder="1"/>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7" fillId="0" borderId="5" xfId="0" applyFont="1" applyFill="1" applyBorder="1"/>
    <xf numFmtId="0" fontId="8" fillId="4" borderId="1" xfId="0" applyFont="1" applyFill="1" applyBorder="1" applyAlignment="1">
      <alignment horizontal="center" wrapText="1"/>
    </xf>
    <xf numFmtId="0" fontId="9" fillId="4" borderId="1" xfId="0" applyFont="1" applyFill="1" applyBorder="1" applyAlignment="1">
      <alignment horizontal="center" wrapText="1"/>
    </xf>
    <xf numFmtId="0" fontId="8" fillId="4" borderId="12" xfId="0" applyFont="1" applyFill="1" applyBorder="1" applyAlignment="1">
      <alignment horizontal="center"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7" fillId="5" borderId="15" xfId="0" applyFont="1" applyFill="1" applyBorder="1" applyAlignment="1">
      <alignment horizontal="center"/>
    </xf>
    <xf numFmtId="0" fontId="7" fillId="5" borderId="15" xfId="0" applyFont="1" applyFill="1" applyBorder="1"/>
    <xf numFmtId="0" fontId="10" fillId="0" borderId="0" xfId="0" applyFont="1"/>
    <xf numFmtId="0" fontId="11" fillId="3" borderId="0" xfId="0" applyFont="1" applyFill="1"/>
    <xf numFmtId="0" fontId="11" fillId="0" borderId="0" xfId="0" applyFont="1"/>
    <xf numFmtId="0" fontId="12" fillId="0" borderId="0" xfId="0" applyFont="1"/>
    <xf numFmtId="0" fontId="12" fillId="3" borderId="0" xfId="0" applyFont="1" applyFill="1"/>
    <xf numFmtId="0" fontId="7" fillId="0" borderId="0" xfId="0" applyFont="1"/>
    <xf numFmtId="0" fontId="7" fillId="3" borderId="0" xfId="0" applyFont="1" applyFill="1"/>
    <xf numFmtId="0" fontId="13" fillId="0" borderId="0" xfId="0" applyFont="1"/>
    <xf numFmtId="0" fontId="14" fillId="0" borderId="0" xfId="0" applyFont="1"/>
    <xf numFmtId="0" fontId="14" fillId="3" borderId="0" xfId="0" applyFont="1" applyFill="1"/>
    <xf numFmtId="0" fontId="15" fillId="0" borderId="0" xfId="0" applyFont="1"/>
    <xf numFmtId="0" fontId="15" fillId="0" borderId="0" xfId="0" applyFont="1" applyFill="1"/>
    <xf numFmtId="0" fontId="11" fillId="0" borderId="0" xfId="0" applyFont="1" applyFill="1"/>
    <xf numFmtId="0" fontId="16" fillId="0" borderId="0" xfId="0" applyFont="1" applyFill="1"/>
    <xf numFmtId="0" fontId="17" fillId="0" borderId="0" xfId="0" applyFont="1"/>
    <xf numFmtId="0" fontId="18" fillId="0" borderId="0" xfId="0" applyFont="1"/>
    <xf numFmtId="0" fontId="8" fillId="6" borderId="18" xfId="0" applyFont="1" applyFill="1" applyBorder="1" applyAlignment="1">
      <alignment horizontal="center"/>
    </xf>
    <xf numFmtId="0" fontId="8" fillId="6" borderId="16" xfId="0" applyFont="1" applyFill="1" applyBorder="1" applyAlignment="1">
      <alignment horizontal="center"/>
    </xf>
    <xf numFmtId="0" fontId="8" fillId="6" borderId="17" xfId="0" applyFont="1" applyFill="1" applyBorder="1" applyAlignment="1">
      <alignment horizontal="center"/>
    </xf>
    <xf numFmtId="0" fontId="8" fillId="6" borderId="0" xfId="0" applyFont="1" applyFill="1" applyBorder="1" applyAlignment="1">
      <alignment horizontal="center"/>
    </xf>
    <xf numFmtId="0" fontId="17" fillId="0" borderId="0" xfId="0" applyFont="1" applyAlignment="1">
      <alignment vertical="center" wrapText="1"/>
    </xf>
    <xf numFmtId="0" fontId="19" fillId="7" borderId="0" xfId="0" applyFont="1" applyFill="1" applyAlignment="1"/>
    <xf numFmtId="0" fontId="20" fillId="7"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218795268835352E-2"/>
          <c:y val="9.1055015103364376E-2"/>
          <c:w val="0.94159493973531361"/>
          <c:h val="0.79295939592710296"/>
        </c:manualLayout>
      </c:layout>
      <c:barChart>
        <c:barDir val="col"/>
        <c:grouping val="clustered"/>
        <c:varyColors val="0"/>
        <c:ser>
          <c:idx val="0"/>
          <c:order val="0"/>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0"/>
            <c:invertIfNegative val="0"/>
            <c:bubble3D val="0"/>
            <c:spPr>
              <a:solidFill>
                <a:srgbClr val="5B9BD5">
                  <a:lumMod val="60000"/>
                  <a:lumOff val="40000"/>
                </a:srgbClr>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1-DBD3-4D91-B012-0FCE9BF017DC}"/>
              </c:ext>
            </c:extLst>
          </c:dPt>
          <c:dPt>
            <c:idx val="1"/>
            <c:invertIfNegative val="0"/>
            <c:bubble3D val="0"/>
            <c:spPr>
              <a:solidFill>
                <a:srgbClr val="5B9BD5">
                  <a:lumMod val="60000"/>
                  <a:lumOff val="40000"/>
                </a:srgbClr>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3-DBD3-4D91-B012-0FCE9BF017DC}"/>
              </c:ext>
            </c:extLst>
          </c:dPt>
          <c:dPt>
            <c:idx val="6"/>
            <c:invertIfNegative val="0"/>
            <c:bubble3D val="0"/>
            <c:spPr>
              <a:solidFill>
                <a:srgbClr val="5B9BD5">
                  <a:lumMod val="60000"/>
                  <a:lumOff val="40000"/>
                </a:srgbClr>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5-DBD3-4D91-B012-0FCE9BF017DC}"/>
              </c:ext>
            </c:extLst>
          </c:dPt>
          <c:dPt>
            <c:idx val="8"/>
            <c:invertIfNegative val="0"/>
            <c:bubble3D val="0"/>
            <c:spPr>
              <a:solidFill>
                <a:srgbClr val="DE192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7-DBD3-4D91-B012-0FCE9BF017DC}"/>
              </c:ext>
            </c:extLst>
          </c:dPt>
          <c:errBars>
            <c:errBarType val="both"/>
            <c:errValType val="cust"/>
            <c:noEndCap val="0"/>
            <c:plus>
              <c:numRef>
                <c:f>'g2-3'!$AA$56:$AA$64</c:f>
                <c:numCache>
                  <c:formatCode>General</c:formatCode>
                  <c:ptCount val="9"/>
                  <c:pt idx="0">
                    <c:v>1.5288E-2</c:v>
                  </c:pt>
                  <c:pt idx="1">
                    <c:v>2.2262280743699089E-3</c:v>
                  </c:pt>
                  <c:pt idx="2">
                    <c:v>1.8534149796055284E-2</c:v>
                  </c:pt>
                  <c:pt idx="3">
                    <c:v>6.0268436800766665E-3</c:v>
                  </c:pt>
                  <c:pt idx="4">
                    <c:v>6.4180951561574363E-3</c:v>
                  </c:pt>
                  <c:pt idx="5">
                    <c:v>1.701779352990131E-2</c:v>
                  </c:pt>
                  <c:pt idx="6">
                    <c:v>3.2147513988656264E-2</c:v>
                  </c:pt>
                  <c:pt idx="7">
                    <c:v>5.9223112142665658E-2</c:v>
                  </c:pt>
                  <c:pt idx="8">
                    <c:v>1.9610217045985319E-2</c:v>
                  </c:pt>
                </c:numCache>
              </c:numRef>
            </c:plus>
            <c:minus>
              <c:numRef>
                <c:f>'g2-3'!$AA$56:$AA$64</c:f>
                <c:numCache>
                  <c:formatCode>General</c:formatCode>
                  <c:ptCount val="9"/>
                  <c:pt idx="0">
                    <c:v>1.5288E-2</c:v>
                  </c:pt>
                  <c:pt idx="1">
                    <c:v>2.2262280743699089E-3</c:v>
                  </c:pt>
                  <c:pt idx="2">
                    <c:v>1.8534149796055284E-2</c:v>
                  </c:pt>
                  <c:pt idx="3">
                    <c:v>6.0268436800766665E-3</c:v>
                  </c:pt>
                  <c:pt idx="4">
                    <c:v>6.4180951561574363E-3</c:v>
                  </c:pt>
                  <c:pt idx="5">
                    <c:v>1.701779352990131E-2</c:v>
                  </c:pt>
                  <c:pt idx="6">
                    <c:v>3.2147513988656264E-2</c:v>
                  </c:pt>
                  <c:pt idx="7">
                    <c:v>5.9223112142665658E-2</c:v>
                  </c:pt>
                  <c:pt idx="8">
                    <c:v>1.9610217045985319E-2</c:v>
                  </c:pt>
                </c:numCache>
              </c:numRef>
            </c:minus>
          </c:errBars>
          <c:cat>
            <c:strLit>
              <c:ptCount val="9"/>
              <c:pt idx="0">
                <c:v>Australia - ACORN*</c:v>
              </c:pt>
              <c:pt idx="1">
                <c:v>England*</c:v>
              </c:pt>
              <c:pt idx="2">
                <c:v>Canada - Alberta</c:v>
              </c:pt>
              <c:pt idx="3">
                <c:v>Netherlands</c:v>
              </c:pt>
              <c:pt idx="4">
                <c:v>Sweden</c:v>
              </c:pt>
              <c:pt idx="5">
                <c:v>Canada - Manitoba~</c:v>
              </c:pt>
              <c:pt idx="6">
                <c:v>Italy - Galeazzi^*</c:v>
              </c:pt>
              <c:pt idx="7">
                <c:v>Switzerland - Geneva~</c:v>
              </c:pt>
              <c:pt idx="8">
                <c:v>AVERAGE</c:v>
              </c:pt>
            </c:strLit>
          </c:cat>
          <c:val>
            <c:numRef>
              <c:f>'g2-3'!$Q$56:$Q$64</c:f>
              <c:numCache>
                <c:formatCode>0.00</c:formatCode>
                <c:ptCount val="9"/>
                <c:pt idx="0" formatCode="General">
                  <c:v>0.28999999999999998</c:v>
                </c:pt>
                <c:pt idx="1">
                  <c:v>0.26791168685861683</c:v>
                </c:pt>
                <c:pt idx="2">
                  <c:v>0.2602203882990699</c:v>
                </c:pt>
                <c:pt idx="3">
                  <c:v>0.26318812801745789</c:v>
                </c:pt>
                <c:pt idx="4">
                  <c:v>0.19513140409273017</c:v>
                </c:pt>
                <c:pt idx="5">
                  <c:v>0.20479540951523234</c:v>
                </c:pt>
                <c:pt idx="6">
                  <c:v>0.18763300888480922</c:v>
                </c:pt>
                <c:pt idx="7">
                  <c:v>0.15346821028175819</c:v>
                </c:pt>
                <c:pt idx="8">
                  <c:v>0.22779352949370932</c:v>
                </c:pt>
              </c:numCache>
            </c:numRef>
          </c:val>
          <c:extLst>
            <c:ext xmlns:c16="http://schemas.microsoft.com/office/drawing/2014/chart" uri="{C3380CC4-5D6E-409C-BE32-E72D297353CC}">
              <c16:uniqueId val="{00000008-DBD3-4D91-B012-0FCE9BF017DC}"/>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19154</xdr:colOff>
      <xdr:row>7</xdr:row>
      <xdr:rowOff>7144</xdr:rowOff>
    </xdr:from>
    <xdr:to>
      <xdr:col>5</xdr:col>
      <xdr:colOff>212527</xdr:colOff>
      <xdr:row>20</xdr:row>
      <xdr:rowOff>179802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0.19392</cdr:x>
      <cdr:y>0.02336</cdr:y>
    </cdr:from>
    <cdr:to>
      <cdr:x>0.38742</cdr:x>
      <cdr:y>0.18328</cdr:y>
    </cdr:to>
    <cdr:sp macro="" textlink="">
      <cdr:nvSpPr>
        <cdr:cNvPr id="2" name="TextBox 1"/>
        <cdr:cNvSpPr txBox="1"/>
      </cdr:nvSpPr>
      <cdr:spPr>
        <a:xfrm xmlns:a="http://schemas.openxmlformats.org/drawingml/2006/main">
          <a:off x="1103048" y="60589"/>
          <a:ext cx="1100666" cy="414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0.60356</cdr:x>
      <cdr:y>0.11777</cdr:y>
    </cdr:to>
    <cdr:sp macro="" textlink="">
      <cdr:nvSpPr>
        <cdr:cNvPr id="4" name="TextBox 3"/>
        <cdr:cNvSpPr txBox="1"/>
      </cdr:nvSpPr>
      <cdr:spPr>
        <a:xfrm xmlns:a="http://schemas.openxmlformats.org/drawingml/2006/main">
          <a:off x="0" y="0"/>
          <a:ext cx="3339703" cy="339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Adjusted mean change between pre- and post-op</a:t>
          </a:r>
          <a:r>
            <a:rPr lang="en-GB" sz="750" baseline="0">
              <a:latin typeface="Arial Narrow" panose="020B0606020202030204" pitchFamily="34" charset="0"/>
            </a:rPr>
            <a:t> score</a:t>
          </a:r>
          <a:endParaRPr lang="en-GB" sz="750">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88"/>
  <sheetViews>
    <sheetView tabSelected="1" zoomScaleNormal="100" workbookViewId="0"/>
  </sheetViews>
  <sheetFormatPr defaultColWidth="8.85546875" defaultRowHeight="12.75"/>
  <cols>
    <col min="1" max="1" width="19.42578125" style="1" customWidth="1"/>
    <col min="2" max="2" width="23.5703125" style="1" customWidth="1"/>
    <col min="3" max="4" width="12" style="1" customWidth="1"/>
    <col min="5" max="5" width="13.140625" style="1" bestFit="1" customWidth="1"/>
    <col min="6" max="6" width="4.42578125" style="1" customWidth="1"/>
    <col min="7" max="7" width="13.5703125" style="1" customWidth="1"/>
    <col min="8" max="8" width="12.42578125" style="2" customWidth="1"/>
    <col min="9" max="9" width="12" style="1" customWidth="1"/>
    <col min="10" max="10" width="12.85546875" style="1" customWidth="1"/>
    <col min="11" max="11" width="12" style="1" customWidth="1"/>
    <col min="12" max="12" width="13.7109375" style="1" customWidth="1"/>
    <col min="13" max="13" width="9.28515625" style="1" bestFit="1" customWidth="1"/>
    <col min="14" max="14" width="14.140625" style="1" customWidth="1"/>
    <col min="15" max="15" width="15.28515625" style="1" customWidth="1"/>
    <col min="16" max="16" width="13.140625" style="1" bestFit="1" customWidth="1"/>
    <col min="17" max="17" width="12.42578125" style="2" customWidth="1"/>
    <col min="18" max="18" width="12.85546875" style="1" customWidth="1"/>
    <col min="19" max="19" width="11.85546875" style="1" customWidth="1"/>
    <col min="20" max="20" width="12.28515625" style="1" customWidth="1"/>
    <col min="21" max="21" width="13.42578125" style="1" customWidth="1"/>
    <col min="22" max="22" width="9.28515625" style="1" bestFit="1" customWidth="1"/>
    <col min="23" max="24" width="12.85546875" style="1" customWidth="1"/>
    <col min="25" max="26" width="8.85546875" style="1"/>
    <col min="27" max="27" width="16.85546875" style="1" customWidth="1"/>
    <col min="28" max="16384" width="8.85546875" style="1"/>
  </cols>
  <sheetData>
    <row r="1" spans="1:51" s="148" customFormat="1">
      <c r="A1" s="149" t="s">
        <v>49</v>
      </c>
    </row>
    <row r="2" spans="1:51" s="148" customFormat="1">
      <c r="A2" s="148" t="s">
        <v>50</v>
      </c>
      <c r="B2" s="148" t="s">
        <v>51</v>
      </c>
    </row>
    <row r="3" spans="1:51" s="148" customFormat="1">
      <c r="A3" s="148" t="s">
        <v>52</v>
      </c>
    </row>
    <row r="4" spans="1:51" s="148" customFormat="1">
      <c r="A4" s="149" t="s">
        <v>53</v>
      </c>
    </row>
    <row r="5" spans="1:51" s="148" customFormat="1"/>
    <row r="6" spans="1:51" ht="16.5">
      <c r="B6" s="129"/>
      <c r="C6" s="129"/>
      <c r="D6" s="128"/>
      <c r="E6" s="136"/>
      <c r="F6" s="136"/>
      <c r="G6" s="136"/>
      <c r="H6" s="136"/>
      <c r="I6" s="135"/>
      <c r="J6" s="135"/>
      <c r="K6" s="135"/>
      <c r="L6" s="135"/>
      <c r="M6" s="4"/>
      <c r="N6" s="4"/>
      <c r="O6" s="4"/>
      <c r="P6" s="4"/>
      <c r="Q6" s="6"/>
      <c r="R6" s="4"/>
      <c r="S6" s="4"/>
      <c r="T6" s="4"/>
      <c r="U6" s="4"/>
      <c r="V6" s="4"/>
      <c r="W6" s="4"/>
      <c r="X6" s="4"/>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row>
    <row r="7" spans="1:51" ht="16.5">
      <c r="A7" s="134" t="s">
        <v>43</v>
      </c>
      <c r="B7" s="129"/>
      <c r="C7" s="129"/>
      <c r="D7" s="128"/>
      <c r="E7" s="128"/>
      <c r="F7" s="134"/>
      <c r="G7" s="134"/>
      <c r="H7" s="128"/>
      <c r="I7" s="129"/>
      <c r="J7" s="129"/>
      <c r="K7" s="129"/>
      <c r="L7" s="129"/>
      <c r="Q7" s="3"/>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row>
    <row r="8" spans="1:51" ht="16.5">
      <c r="A8" s="138"/>
      <c r="B8" s="139"/>
      <c r="C8" s="139"/>
      <c r="D8" s="139"/>
      <c r="E8" s="139"/>
      <c r="F8" s="139"/>
      <c r="G8" s="129"/>
      <c r="H8" s="128"/>
      <c r="I8" s="129"/>
      <c r="J8" s="129"/>
      <c r="K8" s="129"/>
      <c r="L8" s="129"/>
      <c r="Q8" s="3"/>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row>
    <row r="9" spans="1:51" ht="16.5">
      <c r="A9" s="138"/>
      <c r="B9" s="139"/>
      <c r="C9" s="139"/>
      <c r="D9" s="139"/>
      <c r="E9" s="139"/>
      <c r="F9" s="139"/>
      <c r="G9" s="129"/>
      <c r="H9" s="128"/>
      <c r="I9" s="129"/>
      <c r="J9" s="129"/>
      <c r="K9" s="129"/>
      <c r="L9" s="129"/>
      <c r="Q9" s="3"/>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row>
    <row r="10" spans="1:51" ht="16.5">
      <c r="A10" s="138"/>
      <c r="B10" s="139"/>
      <c r="C10" s="139"/>
      <c r="D10" s="139"/>
      <c r="E10" s="139"/>
      <c r="F10" s="139"/>
      <c r="G10" s="129"/>
      <c r="H10" s="128"/>
      <c r="I10" s="129"/>
      <c r="J10" s="129"/>
      <c r="K10" s="129"/>
      <c r="L10" s="129"/>
      <c r="Q10" s="3"/>
    </row>
    <row r="11" spans="1:51" ht="16.5">
      <c r="A11" s="138"/>
      <c r="B11" s="139"/>
      <c r="C11" s="139"/>
      <c r="D11" s="139"/>
      <c r="E11" s="139"/>
      <c r="F11" s="139"/>
      <c r="G11" s="129"/>
      <c r="H11" s="128"/>
      <c r="I11" s="129"/>
      <c r="J11" s="129"/>
      <c r="K11" s="129"/>
      <c r="L11" s="129"/>
      <c r="Q11" s="3"/>
    </row>
    <row r="12" spans="1:51" ht="16.5">
      <c r="A12" s="138"/>
      <c r="B12" s="139"/>
      <c r="C12" s="139"/>
      <c r="D12" s="139"/>
      <c r="E12" s="139"/>
      <c r="F12" s="139"/>
      <c r="G12" s="129"/>
      <c r="H12" s="128"/>
      <c r="I12" s="129"/>
      <c r="J12" s="129"/>
      <c r="K12" s="129"/>
      <c r="L12" s="129"/>
      <c r="Q12" s="3"/>
    </row>
    <row r="13" spans="1:51" ht="16.5">
      <c r="A13" s="138"/>
      <c r="B13" s="139"/>
      <c r="C13" s="139"/>
      <c r="D13" s="139"/>
      <c r="E13" s="139"/>
      <c r="F13" s="139"/>
      <c r="G13" s="129"/>
      <c r="H13" s="128"/>
      <c r="I13" s="129"/>
      <c r="J13" s="129"/>
      <c r="K13" s="129"/>
      <c r="L13" s="129"/>
      <c r="Q13" s="3"/>
    </row>
    <row r="14" spans="1:51" ht="16.5">
      <c r="A14" s="138"/>
      <c r="B14" s="139"/>
      <c r="C14" s="139"/>
      <c r="D14" s="139"/>
      <c r="E14" s="139"/>
      <c r="F14" s="139"/>
      <c r="G14" s="129"/>
      <c r="H14" s="128"/>
      <c r="I14" s="129"/>
      <c r="J14" s="129"/>
      <c r="K14" s="129"/>
      <c r="L14" s="129"/>
      <c r="Q14" s="3"/>
    </row>
    <row r="15" spans="1:51" ht="16.5">
      <c r="A15" s="138"/>
      <c r="B15" s="139"/>
      <c r="C15" s="139"/>
      <c r="D15" s="139"/>
      <c r="E15" s="139"/>
      <c r="F15" s="139"/>
      <c r="G15" s="129"/>
      <c r="H15" s="128"/>
      <c r="I15" s="129"/>
      <c r="J15" s="129"/>
      <c r="K15" s="129"/>
      <c r="L15" s="129"/>
      <c r="Q15" s="3"/>
    </row>
    <row r="16" spans="1:51" ht="16.5">
      <c r="A16" s="138"/>
      <c r="B16" s="139"/>
      <c r="C16" s="139"/>
      <c r="D16" s="139"/>
      <c r="E16" s="139"/>
      <c r="F16" s="139"/>
      <c r="G16" s="129"/>
      <c r="H16" s="128"/>
      <c r="I16" s="129"/>
      <c r="J16" s="129"/>
      <c r="K16" s="129"/>
      <c r="L16" s="129"/>
      <c r="Q16" s="3"/>
    </row>
    <row r="17" spans="1:29" ht="16.5">
      <c r="A17" s="138"/>
      <c r="B17" s="139"/>
      <c r="C17" s="139"/>
      <c r="D17" s="139"/>
      <c r="E17" s="139"/>
      <c r="F17" s="139"/>
      <c r="G17" s="129"/>
      <c r="H17" s="128"/>
      <c r="I17" s="129"/>
      <c r="J17" s="129"/>
      <c r="K17" s="129"/>
      <c r="L17" s="129"/>
      <c r="Q17" s="3"/>
    </row>
    <row r="18" spans="1:29" ht="16.5">
      <c r="A18" s="138"/>
      <c r="B18" s="139"/>
      <c r="C18" s="139"/>
      <c r="D18" s="139"/>
      <c r="E18" s="139"/>
      <c r="F18" s="139"/>
      <c r="G18" s="129"/>
      <c r="H18" s="128"/>
      <c r="I18" s="129"/>
      <c r="J18" s="129"/>
      <c r="K18" s="129"/>
      <c r="L18" s="129"/>
      <c r="Q18" s="3"/>
    </row>
    <row r="19" spans="1:29" ht="16.5">
      <c r="A19" s="138"/>
      <c r="B19" s="139"/>
      <c r="C19" s="139"/>
      <c r="D19" s="139"/>
      <c r="E19" s="139"/>
      <c r="F19" s="139"/>
      <c r="G19" s="129"/>
      <c r="H19" s="128"/>
      <c r="I19" s="129"/>
      <c r="J19" s="129"/>
      <c r="K19" s="129"/>
      <c r="L19" s="129"/>
      <c r="Q19" s="3"/>
    </row>
    <row r="20" spans="1:29" ht="16.5">
      <c r="A20" s="138"/>
      <c r="B20" s="139"/>
      <c r="C20" s="139"/>
      <c r="D20" s="139"/>
      <c r="E20" s="139"/>
      <c r="F20" s="139"/>
      <c r="H20" s="3"/>
      <c r="Q20" s="3"/>
    </row>
    <row r="21" spans="1:29" ht="16.5">
      <c r="A21" s="140"/>
      <c r="B21" s="138"/>
      <c r="C21" s="138"/>
      <c r="D21" s="140"/>
      <c r="E21" s="138"/>
      <c r="F21" s="138"/>
      <c r="H21" s="3"/>
      <c r="Q21" s="3"/>
    </row>
    <row r="22" spans="1:29" ht="15">
      <c r="A22" s="137" t="s">
        <v>44</v>
      </c>
      <c r="B22" s="137"/>
      <c r="C22" s="137"/>
      <c r="D22" s="137"/>
      <c r="E22" s="137"/>
      <c r="F22" s="137"/>
      <c r="H22" s="133"/>
      <c r="L22" s="132"/>
      <c r="Q22" s="3"/>
    </row>
    <row r="23" spans="1:29" ht="16.5">
      <c r="A23" s="137" t="s">
        <v>45</v>
      </c>
      <c r="B23" s="137"/>
      <c r="C23" s="137"/>
      <c r="D23" s="129"/>
      <c r="E23" s="129"/>
      <c r="F23" s="129"/>
      <c r="G23" s="129"/>
      <c r="H23" s="131"/>
      <c r="I23" s="130"/>
      <c r="J23" s="130"/>
      <c r="K23" s="130"/>
      <c r="L23" s="130"/>
      <c r="M23" s="130"/>
      <c r="N23" s="129"/>
      <c r="O23" s="129"/>
      <c r="P23" s="129"/>
      <c r="Q23" s="128"/>
    </row>
    <row r="24" spans="1:29" ht="16.5">
      <c r="A24" s="130" t="s">
        <v>46</v>
      </c>
      <c r="B24" s="130"/>
      <c r="C24" s="130"/>
      <c r="D24" s="130"/>
      <c r="E24" s="129"/>
      <c r="F24" s="129"/>
      <c r="G24" s="129"/>
      <c r="H24" s="131"/>
      <c r="I24" s="130"/>
      <c r="J24" s="130"/>
      <c r="K24" s="130"/>
      <c r="L24" s="130"/>
      <c r="M24" s="130"/>
      <c r="N24" s="129"/>
      <c r="O24" s="129"/>
      <c r="P24" s="129"/>
      <c r="Q24" s="128"/>
    </row>
    <row r="25" spans="1:29" ht="15">
      <c r="A25" s="127"/>
    </row>
    <row r="26" spans="1:29" ht="15" customHeight="1">
      <c r="E26" s="143" t="s">
        <v>42</v>
      </c>
      <c r="F26" s="144"/>
      <c r="G26" s="143" t="s">
        <v>41</v>
      </c>
      <c r="H26" s="145"/>
      <c r="I26" s="145"/>
      <c r="J26" s="145"/>
      <c r="K26" s="145"/>
      <c r="L26" s="145"/>
      <c r="M26" s="145"/>
      <c r="N26" s="145"/>
      <c r="O26" s="144"/>
      <c r="P26" s="146" t="s">
        <v>40</v>
      </c>
      <c r="Q26" s="146"/>
      <c r="R26" s="146"/>
      <c r="S26" s="146"/>
      <c r="T26" s="146"/>
      <c r="U26" s="146"/>
      <c r="V26" s="146"/>
      <c r="W26" s="146"/>
      <c r="X26" s="146"/>
    </row>
    <row r="27" spans="1:29" s="43" customFormat="1" ht="30.75" customHeight="1">
      <c r="A27" s="126" t="s">
        <v>39</v>
      </c>
      <c r="B27" s="126" t="s">
        <v>38</v>
      </c>
      <c r="C27" s="126" t="s">
        <v>37</v>
      </c>
      <c r="D27" s="125" t="s">
        <v>36</v>
      </c>
      <c r="E27" s="123" t="s">
        <v>35</v>
      </c>
      <c r="F27" s="124" t="s">
        <v>33</v>
      </c>
      <c r="G27" s="123" t="s">
        <v>35</v>
      </c>
      <c r="H27" s="123" t="s">
        <v>34</v>
      </c>
      <c r="I27" s="122" t="s">
        <v>33</v>
      </c>
      <c r="J27" s="122" t="s">
        <v>32</v>
      </c>
      <c r="K27" s="122" t="s">
        <v>31</v>
      </c>
      <c r="L27" s="122" t="s">
        <v>30</v>
      </c>
      <c r="M27" s="122" t="s">
        <v>29</v>
      </c>
      <c r="N27" s="122" t="s">
        <v>28</v>
      </c>
      <c r="O27" s="122" t="s">
        <v>27</v>
      </c>
      <c r="P27" s="123" t="s">
        <v>35</v>
      </c>
      <c r="Q27" s="123" t="s">
        <v>34</v>
      </c>
      <c r="R27" s="122" t="s">
        <v>33</v>
      </c>
      <c r="S27" s="122" t="s">
        <v>32</v>
      </c>
      <c r="T27" s="122" t="s">
        <v>31</v>
      </c>
      <c r="U27" s="122" t="s">
        <v>30</v>
      </c>
      <c r="V27" s="122" t="s">
        <v>29</v>
      </c>
      <c r="W27" s="122" t="s">
        <v>28</v>
      </c>
      <c r="X27" s="122" t="s">
        <v>27</v>
      </c>
      <c r="Y27" s="120"/>
      <c r="Z27" s="120"/>
      <c r="AA27" s="121" t="s">
        <v>26</v>
      </c>
      <c r="AB27" s="120" t="s">
        <v>25</v>
      </c>
      <c r="AC27" s="120" t="s">
        <v>24</v>
      </c>
    </row>
    <row r="28" spans="1:29" s="8" customFormat="1" ht="13.5" customHeight="1">
      <c r="A28" s="115"/>
      <c r="B28" s="27" t="s">
        <v>21</v>
      </c>
      <c r="C28" s="27" t="s">
        <v>1</v>
      </c>
      <c r="D28" s="27">
        <v>1223</v>
      </c>
      <c r="E28" s="55">
        <v>19.79</v>
      </c>
      <c r="F28" s="55">
        <v>0.22</v>
      </c>
      <c r="G28" s="55">
        <v>44.41</v>
      </c>
      <c r="H28" s="57">
        <v>41.152628814633694</v>
      </c>
      <c r="I28" s="55">
        <v>0.16</v>
      </c>
      <c r="J28" s="55">
        <v>0.19878209895049298</v>
      </c>
      <c r="K28" s="54">
        <v>3</v>
      </c>
      <c r="L28" s="54">
        <v>43</v>
      </c>
      <c r="M28" s="54">
        <v>47</v>
      </c>
      <c r="N28" s="54">
        <v>48</v>
      </c>
      <c r="O28" s="54">
        <v>48</v>
      </c>
      <c r="P28" s="55">
        <v>24.62</v>
      </c>
      <c r="Q28" s="56">
        <v>24.493021220079086</v>
      </c>
      <c r="R28" s="55">
        <v>0.25</v>
      </c>
      <c r="S28" s="55">
        <v>0.20130558641869462</v>
      </c>
      <c r="T28" s="54">
        <v>-4</v>
      </c>
      <c r="U28" s="54">
        <v>19</v>
      </c>
      <c r="V28" s="54">
        <v>25</v>
      </c>
      <c r="W28" s="54">
        <v>31</v>
      </c>
      <c r="X28" s="53">
        <v>46</v>
      </c>
      <c r="AA28" s="4">
        <f t="shared" ref="AA28:AA40" si="0">S28*3.92</f>
        <v>0.78911789876128291</v>
      </c>
      <c r="AB28" s="8">
        <f t="shared" ref="AB28:AB34" si="1">F28*3.92</f>
        <v>0.86239999999999994</v>
      </c>
      <c r="AC28" s="8">
        <f t="shared" ref="AC28:AC40" si="2">J28*3.92</f>
        <v>0.77922582788593242</v>
      </c>
    </row>
    <row r="29" spans="1:29" s="27" customFormat="1" ht="13.5" customHeight="1">
      <c r="A29" s="119" t="s">
        <v>23</v>
      </c>
      <c r="B29" s="27" t="s">
        <v>11</v>
      </c>
      <c r="C29" s="118" t="s">
        <v>4</v>
      </c>
      <c r="D29" s="117">
        <v>2238</v>
      </c>
      <c r="E29" s="116">
        <v>15.9</v>
      </c>
      <c r="F29" s="116">
        <v>0.17</v>
      </c>
      <c r="G29" s="116">
        <v>42.8</v>
      </c>
      <c r="H29" s="116">
        <v>43.11</v>
      </c>
      <c r="I29" s="116">
        <v>0.15</v>
      </c>
      <c r="J29" s="116">
        <v>0.15</v>
      </c>
      <c r="K29" s="116">
        <v>1</v>
      </c>
      <c r="L29" s="116">
        <v>41</v>
      </c>
      <c r="M29" s="116">
        <v>45</v>
      </c>
      <c r="N29" s="116">
        <v>48</v>
      </c>
      <c r="O29" s="116">
        <v>48</v>
      </c>
      <c r="P29" s="116">
        <v>26.9</v>
      </c>
      <c r="Q29" s="116">
        <v>24.32</v>
      </c>
      <c r="R29" s="116">
        <v>0.21</v>
      </c>
      <c r="S29" s="116">
        <v>0.19</v>
      </c>
      <c r="T29" s="116">
        <v>-21</v>
      </c>
      <c r="U29" s="116">
        <v>21</v>
      </c>
      <c r="V29" s="116">
        <v>28</v>
      </c>
      <c r="W29" s="116">
        <v>34</v>
      </c>
      <c r="X29" s="116">
        <v>48</v>
      </c>
      <c r="AA29" s="5">
        <f t="shared" si="0"/>
        <v>0.74480000000000002</v>
      </c>
      <c r="AB29" s="27">
        <f t="shared" si="1"/>
        <v>0.66639999999999999</v>
      </c>
      <c r="AC29" s="27">
        <f t="shared" si="2"/>
        <v>0.58799999999999997</v>
      </c>
    </row>
    <row r="30" spans="1:29" s="8" customFormat="1" ht="13.5" customHeight="1">
      <c r="A30" s="115"/>
      <c r="B30" s="27" t="s">
        <v>20</v>
      </c>
      <c r="C30" s="27" t="s">
        <v>1</v>
      </c>
      <c r="D30" s="27">
        <v>1716</v>
      </c>
      <c r="E30" s="55">
        <v>18.09</v>
      </c>
      <c r="F30" s="55">
        <v>0.19</v>
      </c>
      <c r="G30" s="55">
        <v>41.39</v>
      </c>
      <c r="H30" s="57">
        <v>41.403897894090768</v>
      </c>
      <c r="I30" s="55">
        <v>0.19</v>
      </c>
      <c r="J30" s="55">
        <v>0.19399236828953265</v>
      </c>
      <c r="K30" s="54">
        <v>6.55</v>
      </c>
      <c r="L30" s="54">
        <v>38</v>
      </c>
      <c r="M30" s="54">
        <v>44</v>
      </c>
      <c r="N30" s="54">
        <v>47</v>
      </c>
      <c r="O30" s="54">
        <v>48</v>
      </c>
      <c r="P30" s="55">
        <v>23.3</v>
      </c>
      <c r="Q30" s="56">
        <v>22.518140903739926</v>
      </c>
      <c r="R30" s="55">
        <v>0.24</v>
      </c>
      <c r="S30" s="55">
        <v>0.21774551259568015</v>
      </c>
      <c r="T30" s="54">
        <v>-18.2</v>
      </c>
      <c r="U30" s="54">
        <v>17</v>
      </c>
      <c r="V30" s="54">
        <v>24</v>
      </c>
      <c r="W30" s="54">
        <v>30</v>
      </c>
      <c r="X30" s="53">
        <v>47</v>
      </c>
      <c r="AA30" s="4">
        <f t="shared" si="0"/>
        <v>0.85356240937506611</v>
      </c>
      <c r="AB30" s="8">
        <f t="shared" si="1"/>
        <v>0.74480000000000002</v>
      </c>
      <c r="AC30" s="8">
        <f t="shared" si="2"/>
        <v>0.76045008369496792</v>
      </c>
    </row>
    <row r="31" spans="1:29" s="27" customFormat="1" ht="13.5" customHeight="1">
      <c r="B31" s="27" t="s">
        <v>10</v>
      </c>
      <c r="C31" s="27" t="s">
        <v>1</v>
      </c>
      <c r="D31" s="27">
        <v>12889</v>
      </c>
      <c r="E31" s="55">
        <v>23.335712600000001</v>
      </c>
      <c r="F31" s="55">
        <v>7.3827799999999999E-2</v>
      </c>
      <c r="G31" s="55">
        <v>42.219567099999999</v>
      </c>
      <c r="H31" s="57">
        <v>41.709104615069378</v>
      </c>
      <c r="I31" s="55">
        <v>6.1113399999999998E-2</v>
      </c>
      <c r="J31" s="55">
        <v>8.3199126547410504E-2</v>
      </c>
      <c r="K31" s="54">
        <v>0</v>
      </c>
      <c r="L31" s="54">
        <v>40</v>
      </c>
      <c r="M31" s="54">
        <v>45</v>
      </c>
      <c r="N31" s="54">
        <v>47</v>
      </c>
      <c r="O31" s="54">
        <v>48</v>
      </c>
      <c r="P31" s="55">
        <v>18.883854400000001</v>
      </c>
      <c r="Q31" s="56">
        <v>21.174943993483051</v>
      </c>
      <c r="R31" s="55">
        <v>8.2864199999999999E-2</v>
      </c>
      <c r="S31" s="55">
        <v>9.0552982976273164E-2</v>
      </c>
      <c r="T31" s="54">
        <v>-35</v>
      </c>
      <c r="U31" s="54">
        <v>13</v>
      </c>
      <c r="V31" s="54">
        <v>19</v>
      </c>
      <c r="W31" s="54">
        <v>25</v>
      </c>
      <c r="X31" s="54">
        <v>46</v>
      </c>
      <c r="AA31" s="5">
        <f t="shared" si="0"/>
        <v>0.35496769326699079</v>
      </c>
      <c r="AB31" s="27">
        <f t="shared" si="1"/>
        <v>0.28940497599999998</v>
      </c>
      <c r="AC31" s="27">
        <f t="shared" si="2"/>
        <v>0.32614057606584917</v>
      </c>
    </row>
    <row r="32" spans="1:29" s="51" customFormat="1" ht="16.5" customHeight="1">
      <c r="B32" s="51" t="s">
        <v>8</v>
      </c>
      <c r="C32" s="51" t="s">
        <v>4</v>
      </c>
      <c r="D32" s="51">
        <v>83559</v>
      </c>
      <c r="E32" s="47">
        <v>18.4622721669718</v>
      </c>
      <c r="F32" s="47">
        <v>2.7841772321040899E-2</v>
      </c>
      <c r="G32" s="114">
        <v>39.955767780849499</v>
      </c>
      <c r="H32" s="49">
        <v>40.057235750501746</v>
      </c>
      <c r="I32" s="47">
        <v>2.8940701627551201E-2</v>
      </c>
      <c r="J32" s="47">
        <v>2.7501227910952837E-2</v>
      </c>
      <c r="K32" s="70">
        <v>0</v>
      </c>
      <c r="L32" s="70">
        <v>36</v>
      </c>
      <c r="M32" s="70">
        <v>43</v>
      </c>
      <c r="N32" s="70">
        <v>46</v>
      </c>
      <c r="O32" s="70">
        <v>48</v>
      </c>
      <c r="P32" s="47">
        <v>21.493495613877599</v>
      </c>
      <c r="Q32" s="48">
        <v>21.21526857801895</v>
      </c>
      <c r="R32" s="47">
        <v>3.38419413253837E-2</v>
      </c>
      <c r="S32" s="47">
        <v>2.9604914205851169E-2</v>
      </c>
      <c r="T32" s="70">
        <v>-35</v>
      </c>
      <c r="U32" s="70">
        <v>15</v>
      </c>
      <c r="V32" s="70">
        <v>22</v>
      </c>
      <c r="W32" s="70">
        <v>29</v>
      </c>
      <c r="X32" s="69">
        <v>47</v>
      </c>
      <c r="AA32" s="7">
        <f t="shared" si="0"/>
        <v>0.11605126368693658</v>
      </c>
      <c r="AB32" s="51">
        <f t="shared" si="1"/>
        <v>0.10913974749848032</v>
      </c>
      <c r="AC32" s="51">
        <f t="shared" si="2"/>
        <v>0.10780481341093512</v>
      </c>
    </row>
    <row r="33" spans="1:50" s="106" customFormat="1" ht="13.5" customHeight="1">
      <c r="A33" s="109"/>
      <c r="B33" s="106" t="s">
        <v>12</v>
      </c>
      <c r="E33" s="111">
        <f t="shared" ref="E33:X33" si="3">AVERAGE(E28:E31)</f>
        <v>19.278928149999999</v>
      </c>
      <c r="F33" s="111">
        <f t="shared" si="3"/>
        <v>0.16345695000000002</v>
      </c>
      <c r="G33" s="111">
        <f t="shared" si="3"/>
        <v>42.704891775</v>
      </c>
      <c r="H33" s="113">
        <f t="shared" si="3"/>
        <v>41.84390783094846</v>
      </c>
      <c r="I33" s="111">
        <f t="shared" si="3"/>
        <v>0.14027835</v>
      </c>
      <c r="J33" s="111">
        <f t="shared" si="3"/>
        <v>0.15649339844685903</v>
      </c>
      <c r="K33" s="111">
        <f t="shared" si="3"/>
        <v>2.6375000000000002</v>
      </c>
      <c r="L33" s="111">
        <f t="shared" si="3"/>
        <v>40.5</v>
      </c>
      <c r="M33" s="111">
        <f t="shared" si="3"/>
        <v>45.25</v>
      </c>
      <c r="N33" s="111">
        <f t="shared" si="3"/>
        <v>47.5</v>
      </c>
      <c r="O33" s="111">
        <f t="shared" si="3"/>
        <v>48</v>
      </c>
      <c r="P33" s="111">
        <f t="shared" si="3"/>
        <v>23.425963599999999</v>
      </c>
      <c r="Q33" s="112">
        <f t="shared" si="3"/>
        <v>23.126526529325517</v>
      </c>
      <c r="R33" s="111">
        <f t="shared" si="3"/>
        <v>0.19571604999999997</v>
      </c>
      <c r="S33" s="111">
        <f t="shared" si="3"/>
        <v>0.17490102049766196</v>
      </c>
      <c r="T33" s="111">
        <f t="shared" si="3"/>
        <v>-19.55</v>
      </c>
      <c r="U33" s="111">
        <f t="shared" si="3"/>
        <v>17.5</v>
      </c>
      <c r="V33" s="111">
        <f t="shared" si="3"/>
        <v>24</v>
      </c>
      <c r="W33" s="111">
        <f t="shared" si="3"/>
        <v>30</v>
      </c>
      <c r="X33" s="110">
        <f t="shared" si="3"/>
        <v>46.75</v>
      </c>
      <c r="Y33" s="109"/>
      <c r="AA33" s="108">
        <f t="shared" si="0"/>
        <v>0.68561200035083492</v>
      </c>
      <c r="AB33" s="107">
        <f t="shared" si="1"/>
        <v>0.64075124400000005</v>
      </c>
      <c r="AC33" s="107">
        <f t="shared" si="2"/>
        <v>0.61345412191168736</v>
      </c>
    </row>
    <row r="34" spans="1:50" ht="15">
      <c r="A34" s="52" t="s">
        <v>22</v>
      </c>
      <c r="B34" s="27" t="s">
        <v>21</v>
      </c>
      <c r="C34" s="27" t="s">
        <v>1</v>
      </c>
      <c r="D34" s="27">
        <v>1397</v>
      </c>
      <c r="E34" s="55">
        <v>21.43</v>
      </c>
      <c r="F34" s="55">
        <v>0.19</v>
      </c>
      <c r="G34" s="55">
        <v>41.06</v>
      </c>
      <c r="H34" s="57">
        <v>40.806317839419521</v>
      </c>
      <c r="I34" s="55">
        <v>0.19</v>
      </c>
      <c r="J34" s="55">
        <v>0.2234440313223052</v>
      </c>
      <c r="K34" s="54">
        <v>3</v>
      </c>
      <c r="L34" s="54">
        <v>38</v>
      </c>
      <c r="M34" s="54">
        <v>43</v>
      </c>
      <c r="N34" s="54">
        <v>46</v>
      </c>
      <c r="O34" s="54">
        <v>48</v>
      </c>
      <c r="P34" s="55">
        <v>19.63</v>
      </c>
      <c r="Q34" s="56">
        <v>20.391811522568659</v>
      </c>
      <c r="R34" s="55">
        <v>0.23</v>
      </c>
      <c r="S34" s="55">
        <v>0.2550887437271232</v>
      </c>
      <c r="T34" s="54">
        <v>-9</v>
      </c>
      <c r="U34" s="54">
        <v>14</v>
      </c>
      <c r="V34" s="54">
        <v>20</v>
      </c>
      <c r="W34" s="54">
        <v>25</v>
      </c>
      <c r="X34" s="53">
        <v>46</v>
      </c>
      <c r="AA34" s="4">
        <f t="shared" si="0"/>
        <v>0.99994787541032293</v>
      </c>
      <c r="AB34" s="8">
        <f t="shared" si="1"/>
        <v>0.74480000000000002</v>
      </c>
      <c r="AC34" s="8">
        <f t="shared" si="2"/>
        <v>0.8759006027834364</v>
      </c>
    </row>
    <row r="35" spans="1:50" s="42" customFormat="1" ht="15">
      <c r="B35" s="27" t="s">
        <v>11</v>
      </c>
      <c r="C35" s="30" t="s">
        <v>4</v>
      </c>
      <c r="D35" s="29">
        <v>4576</v>
      </c>
      <c r="E35" s="28">
        <v>18.64</v>
      </c>
      <c r="F35" s="28">
        <v>0.12</v>
      </c>
      <c r="G35" s="28">
        <v>38.369999999999997</v>
      </c>
      <c r="H35" s="28">
        <v>38.729999999999997</v>
      </c>
      <c r="I35" s="28">
        <v>0.12</v>
      </c>
      <c r="J35" s="28">
        <v>0.13</v>
      </c>
      <c r="K35" s="28">
        <v>3</v>
      </c>
      <c r="L35" s="28">
        <v>35</v>
      </c>
      <c r="M35" s="28">
        <v>41</v>
      </c>
      <c r="N35" s="28">
        <v>44</v>
      </c>
      <c r="O35" s="28">
        <v>48</v>
      </c>
      <c r="P35" s="28">
        <v>19.73</v>
      </c>
      <c r="Q35" s="28">
        <v>18.53</v>
      </c>
      <c r="R35" s="28">
        <v>0.15</v>
      </c>
      <c r="S35" s="28">
        <v>0.15</v>
      </c>
      <c r="T35" s="28">
        <v>-22</v>
      </c>
      <c r="U35" s="28">
        <v>13</v>
      </c>
      <c r="V35" s="28">
        <v>20</v>
      </c>
      <c r="W35" s="28">
        <v>27</v>
      </c>
      <c r="X35" s="28">
        <v>46</v>
      </c>
      <c r="AA35" s="4">
        <f t="shared" si="0"/>
        <v>0.58799999999999997</v>
      </c>
      <c r="AB35" s="8"/>
      <c r="AC35" s="8">
        <f t="shared" si="2"/>
        <v>0.50960000000000005</v>
      </c>
    </row>
    <row r="36" spans="1:50" ht="15">
      <c r="A36" s="59"/>
      <c r="B36" s="27" t="s">
        <v>10</v>
      </c>
      <c r="C36" s="27" t="s">
        <v>1</v>
      </c>
      <c r="D36" s="27">
        <v>6517</v>
      </c>
      <c r="E36" s="55">
        <v>23.64677</v>
      </c>
      <c r="F36" s="55">
        <v>9.1616699999999995E-2</v>
      </c>
      <c r="G36" s="55">
        <v>39.231855099999997</v>
      </c>
      <c r="H36" s="57">
        <v>38.416910252290471</v>
      </c>
      <c r="I36" s="55">
        <v>9.8241800000000004E-2</v>
      </c>
      <c r="J36" s="55">
        <v>0.14496846489028747</v>
      </c>
      <c r="K36" s="54">
        <v>3</v>
      </c>
      <c r="L36" s="54">
        <v>35</v>
      </c>
      <c r="M36" s="54">
        <v>42</v>
      </c>
      <c r="N36" s="54">
        <v>45</v>
      </c>
      <c r="O36" s="54">
        <v>48</v>
      </c>
      <c r="P36" s="55">
        <v>15.5850852</v>
      </c>
      <c r="Q36" s="56">
        <v>17.193816006856601</v>
      </c>
      <c r="R36" s="55">
        <v>0.1080313</v>
      </c>
      <c r="S36" s="55">
        <v>0.15044751687655777</v>
      </c>
      <c r="T36" s="54">
        <v>-19</v>
      </c>
      <c r="U36" s="54">
        <v>10</v>
      </c>
      <c r="V36" s="54">
        <v>16</v>
      </c>
      <c r="W36" s="54">
        <v>22</v>
      </c>
      <c r="X36" s="53">
        <v>43</v>
      </c>
      <c r="AA36" s="4">
        <f t="shared" si="0"/>
        <v>0.58975426615610649</v>
      </c>
      <c r="AB36" s="8">
        <f>F36*3.92</f>
        <v>0.35913746399999996</v>
      </c>
      <c r="AC36" s="8">
        <f t="shared" si="2"/>
        <v>0.56827638236992684</v>
      </c>
    </row>
    <row r="37" spans="1:50" s="42" customFormat="1" ht="15">
      <c r="B37" s="27" t="s">
        <v>20</v>
      </c>
      <c r="C37" s="27" t="s">
        <v>1</v>
      </c>
      <c r="D37" s="27">
        <v>2163</v>
      </c>
      <c r="E37" s="55">
        <v>21.600200000000001</v>
      </c>
      <c r="F37" s="55">
        <v>0.16449</v>
      </c>
      <c r="G37" s="55">
        <v>37.722999999999999</v>
      </c>
      <c r="H37" s="57">
        <v>37.240124686134564</v>
      </c>
      <c r="I37" s="55">
        <v>0.18265999999999999</v>
      </c>
      <c r="J37" s="55">
        <v>0.22777411839932096</v>
      </c>
      <c r="K37" s="54">
        <v>1</v>
      </c>
      <c r="L37" s="54">
        <v>33</v>
      </c>
      <c r="M37" s="54">
        <v>40</v>
      </c>
      <c r="N37" s="54">
        <v>44</v>
      </c>
      <c r="O37" s="54">
        <v>48</v>
      </c>
      <c r="P37" s="55">
        <v>16.122800000000002</v>
      </c>
      <c r="Q37" s="56">
        <v>16.695206232823899</v>
      </c>
      <c r="R37" s="55">
        <v>0.19736999999999999</v>
      </c>
      <c r="S37" s="55">
        <v>0.23156181651603683</v>
      </c>
      <c r="T37" s="54">
        <v>-24</v>
      </c>
      <c r="U37" s="54">
        <v>10</v>
      </c>
      <c r="V37" s="54">
        <v>17</v>
      </c>
      <c r="W37" s="54">
        <v>22</v>
      </c>
      <c r="X37" s="53">
        <v>41</v>
      </c>
      <c r="AA37" s="4">
        <f t="shared" si="0"/>
        <v>0.9077223207428643</v>
      </c>
      <c r="AB37" s="8">
        <f>F37*3.92</f>
        <v>0.64480079999999995</v>
      </c>
      <c r="AC37" s="8">
        <f t="shared" si="2"/>
        <v>0.89287454412533818</v>
      </c>
    </row>
    <row r="38" spans="1:50" s="27" customFormat="1" ht="13.5" customHeight="1">
      <c r="B38" s="27" t="s">
        <v>8</v>
      </c>
      <c r="C38" s="27" t="s">
        <v>4</v>
      </c>
      <c r="D38" s="27">
        <v>91081</v>
      </c>
      <c r="E38" s="55">
        <v>19.494197472579401</v>
      </c>
      <c r="F38" s="55">
        <v>2.5366407436986201E-2</v>
      </c>
      <c r="G38" s="55">
        <v>35.7163843172561</v>
      </c>
      <c r="H38" s="57">
        <v>35.811858322421507</v>
      </c>
      <c r="I38" s="55">
        <v>3.0986404212048499E-2</v>
      </c>
      <c r="J38" s="55">
        <v>2.9227734293941619E-2</v>
      </c>
      <c r="K38" s="54">
        <v>0</v>
      </c>
      <c r="L38" s="54">
        <v>30</v>
      </c>
      <c r="M38" s="54">
        <v>38</v>
      </c>
      <c r="N38" s="54">
        <v>43</v>
      </c>
      <c r="O38" s="54">
        <v>48</v>
      </c>
      <c r="P38" s="55">
        <v>16.222186844676699</v>
      </c>
      <c r="Q38" s="56">
        <v>16.093873890221161</v>
      </c>
      <c r="R38" s="55">
        <v>3.20922597416703E-2</v>
      </c>
      <c r="S38" s="55">
        <v>2.9852477178082371E-2</v>
      </c>
      <c r="T38" s="54">
        <v>-30</v>
      </c>
      <c r="U38" s="54">
        <v>10</v>
      </c>
      <c r="V38" s="54">
        <v>17</v>
      </c>
      <c r="W38" s="54">
        <v>23</v>
      </c>
      <c r="X38" s="54">
        <v>47</v>
      </c>
      <c r="AA38" s="5">
        <f t="shared" si="0"/>
        <v>0.11702171053808288</v>
      </c>
      <c r="AB38" s="27">
        <f>F38*3.92</f>
        <v>9.9436317152985912E-2</v>
      </c>
      <c r="AC38" s="27">
        <f t="shared" si="2"/>
        <v>0.11457271843225114</v>
      </c>
    </row>
    <row r="39" spans="1:50" s="43" customFormat="1" ht="15">
      <c r="B39" s="51" t="s">
        <v>10</v>
      </c>
      <c r="C39" s="51" t="s">
        <v>4</v>
      </c>
      <c r="D39" s="51">
        <v>5461</v>
      </c>
      <c r="E39" s="47">
        <v>23.740157499999999</v>
      </c>
      <c r="F39" s="47">
        <v>9.9623299999999998E-2</v>
      </c>
      <c r="G39" s="47">
        <v>37.558505799999999</v>
      </c>
      <c r="H39" s="49">
        <v>36.589235466367462</v>
      </c>
      <c r="I39" s="47">
        <v>0.1072256</v>
      </c>
      <c r="J39" s="47">
        <v>0.1825560306846867</v>
      </c>
      <c r="K39" s="70">
        <v>1</v>
      </c>
      <c r="L39" s="70">
        <v>33</v>
      </c>
      <c r="M39" s="70">
        <v>39</v>
      </c>
      <c r="N39" s="70">
        <v>44</v>
      </c>
      <c r="O39" s="70">
        <v>48</v>
      </c>
      <c r="P39" s="47">
        <v>13.8183483</v>
      </c>
      <c r="Q39" s="48">
        <v>15.335242001952391</v>
      </c>
      <c r="R39" s="47">
        <v>0.11774950000000001</v>
      </c>
      <c r="S39" s="47">
        <v>0.17611731920916932</v>
      </c>
      <c r="T39" s="70">
        <v>-29</v>
      </c>
      <c r="U39" s="70">
        <v>8</v>
      </c>
      <c r="V39" s="70">
        <v>14</v>
      </c>
      <c r="W39" s="70">
        <v>20</v>
      </c>
      <c r="X39" s="70">
        <v>41</v>
      </c>
      <c r="AA39" s="7">
        <f t="shared" si="0"/>
        <v>0.6903798912999437</v>
      </c>
      <c r="AB39" s="51">
        <f>F39*3.92</f>
        <v>0.390523336</v>
      </c>
      <c r="AC39" s="51">
        <f t="shared" si="2"/>
        <v>0.71561964028397185</v>
      </c>
    </row>
    <row r="40" spans="1:50" ht="15">
      <c r="A40" s="60"/>
      <c r="B40" s="105" t="s">
        <v>12</v>
      </c>
      <c r="D40" s="3"/>
      <c r="E40" s="103">
        <f t="shared" ref="E40:X40" si="4">AVERAGE(E34:E39)</f>
        <v>21.425220828763234</v>
      </c>
      <c r="F40" s="103">
        <f t="shared" si="4"/>
        <v>0.11518273457283101</v>
      </c>
      <c r="G40" s="103">
        <f t="shared" si="4"/>
        <v>38.276624202876015</v>
      </c>
      <c r="H40" s="103">
        <f t="shared" si="4"/>
        <v>37.932407761105587</v>
      </c>
      <c r="I40" s="103">
        <f t="shared" si="4"/>
        <v>0.12151896736867474</v>
      </c>
      <c r="J40" s="103">
        <f t="shared" si="4"/>
        <v>0.15632839659842365</v>
      </c>
      <c r="K40" s="103">
        <f t="shared" si="4"/>
        <v>1.8333333333333333</v>
      </c>
      <c r="L40" s="103">
        <f t="shared" si="4"/>
        <v>34</v>
      </c>
      <c r="M40" s="103">
        <f t="shared" si="4"/>
        <v>40.5</v>
      </c>
      <c r="N40" s="103">
        <f t="shared" si="4"/>
        <v>44.333333333333336</v>
      </c>
      <c r="O40" s="103">
        <f t="shared" si="4"/>
        <v>48</v>
      </c>
      <c r="P40" s="103">
        <f t="shared" si="4"/>
        <v>16.851403390779449</v>
      </c>
      <c r="Q40" s="104">
        <f t="shared" si="4"/>
        <v>17.373324942403787</v>
      </c>
      <c r="R40" s="103">
        <f t="shared" si="4"/>
        <v>0.13920717662361171</v>
      </c>
      <c r="S40" s="103">
        <f t="shared" si="4"/>
        <v>0.16551131225116159</v>
      </c>
      <c r="T40" s="103">
        <f t="shared" si="4"/>
        <v>-22.166666666666668</v>
      </c>
      <c r="U40" s="103">
        <f t="shared" si="4"/>
        <v>10.833333333333334</v>
      </c>
      <c r="V40" s="103">
        <f t="shared" si="4"/>
        <v>17.333333333333332</v>
      </c>
      <c r="W40" s="103">
        <f t="shared" si="4"/>
        <v>23.166666666666668</v>
      </c>
      <c r="X40" s="102">
        <f t="shared" si="4"/>
        <v>44</v>
      </c>
      <c r="Y40" s="44"/>
      <c r="Z40" s="43"/>
      <c r="AA40" s="4">
        <f t="shared" si="0"/>
        <v>0.64880434402455345</v>
      </c>
      <c r="AB40" s="8">
        <f>F40*3.92</f>
        <v>0.45151631952549759</v>
      </c>
      <c r="AC40" s="8">
        <f t="shared" si="2"/>
        <v>0.61280731466582072</v>
      </c>
    </row>
    <row r="41" spans="1:50" s="73" customFormat="1" ht="15">
      <c r="A41" s="94" t="s">
        <v>19</v>
      </c>
      <c r="B41" s="93" t="s">
        <v>18</v>
      </c>
      <c r="C41" s="93" t="s">
        <v>4</v>
      </c>
      <c r="D41" s="93">
        <v>74302</v>
      </c>
      <c r="E41" s="90">
        <v>65.987766143576195</v>
      </c>
      <c r="F41" s="90">
        <v>7.7859405300502005E-2</v>
      </c>
      <c r="G41" s="90">
        <v>77.769064089795705</v>
      </c>
      <c r="H41" s="92">
        <v>77.370279160621678</v>
      </c>
      <c r="I41" s="90">
        <v>6.35465046525336E-2</v>
      </c>
      <c r="J41" s="90">
        <v>6.2413650837062393E-2</v>
      </c>
      <c r="K41" s="89">
        <v>0</v>
      </c>
      <c r="L41" s="89">
        <v>70</v>
      </c>
      <c r="M41" s="89">
        <v>80</v>
      </c>
      <c r="N41" s="89">
        <v>90</v>
      </c>
      <c r="O41" s="89">
        <v>100</v>
      </c>
      <c r="P41" s="90">
        <v>11.7812979462195</v>
      </c>
      <c r="Q41" s="91">
        <v>12.530781115965709</v>
      </c>
      <c r="R41" s="90">
        <v>8.3056171253860403E-2</v>
      </c>
      <c r="S41" s="90">
        <v>7.1198358169582254E-2</v>
      </c>
      <c r="T41" s="89">
        <v>-100</v>
      </c>
      <c r="U41" s="89">
        <v>0</v>
      </c>
      <c r="V41" s="89">
        <v>10</v>
      </c>
      <c r="W41" s="89">
        <v>25</v>
      </c>
      <c r="X41" s="88">
        <v>100</v>
      </c>
    </row>
    <row r="42" spans="1:50" s="73" customFormat="1" ht="15">
      <c r="A42" s="87"/>
      <c r="B42" s="101" t="s">
        <v>10</v>
      </c>
      <c r="C42" s="101" t="s">
        <v>1</v>
      </c>
      <c r="D42" s="101">
        <v>14885</v>
      </c>
      <c r="E42" s="83">
        <v>66.371447799999999</v>
      </c>
      <c r="F42" s="83">
        <v>0.16289809999999999</v>
      </c>
      <c r="G42" s="83">
        <v>76.323144099999993</v>
      </c>
      <c r="H42" s="85">
        <v>76.21728196678086</v>
      </c>
      <c r="I42" s="83">
        <v>0.16715630000000001</v>
      </c>
      <c r="J42" s="83">
        <v>0.18067551040528151</v>
      </c>
      <c r="K42" s="82">
        <v>0</v>
      </c>
      <c r="L42" s="82">
        <v>70</v>
      </c>
      <c r="M42" s="82">
        <v>80</v>
      </c>
      <c r="N42" s="82">
        <v>90</v>
      </c>
      <c r="O42" s="82">
        <v>100</v>
      </c>
      <c r="P42" s="83">
        <v>9.9516963000000001</v>
      </c>
      <c r="Q42" s="84">
        <v>10.328596916233977</v>
      </c>
      <c r="R42" s="83">
        <v>0.2055633</v>
      </c>
      <c r="S42" s="83">
        <v>0.20202106111233517</v>
      </c>
      <c r="T42" s="82">
        <v>-100</v>
      </c>
      <c r="U42" s="82">
        <v>-1</v>
      </c>
      <c r="V42" s="82">
        <v>10</v>
      </c>
      <c r="W42" s="82">
        <v>23</v>
      </c>
      <c r="X42" s="81">
        <v>100</v>
      </c>
    </row>
    <row r="43" spans="1:50" s="73" customFormat="1" ht="15">
      <c r="A43" s="80"/>
      <c r="B43" s="79" t="s">
        <v>7</v>
      </c>
      <c r="C43" s="79" t="s">
        <v>1</v>
      </c>
      <c r="D43" s="79">
        <v>21439</v>
      </c>
      <c r="E43" s="76">
        <v>57.901954382200657</v>
      </c>
      <c r="F43" s="76">
        <v>0.15218889512251441</v>
      </c>
      <c r="G43" s="76">
        <v>77.033397080087695</v>
      </c>
      <c r="H43" s="78">
        <v>77.932553798765795</v>
      </c>
      <c r="I43" s="76">
        <v>0.12892573310100661</v>
      </c>
      <c r="J43" s="76">
        <v>0.13123363990392842</v>
      </c>
      <c r="K43" s="100">
        <v>0</v>
      </c>
      <c r="L43" s="100">
        <v>70</v>
      </c>
      <c r="M43" s="100">
        <v>80</v>
      </c>
      <c r="N43" s="100">
        <v>90</v>
      </c>
      <c r="O43" s="100">
        <v>100</v>
      </c>
      <c r="P43" s="76">
        <v>19.131442697887032</v>
      </c>
      <c r="Q43" s="77">
        <v>15.204805868129812</v>
      </c>
      <c r="R43" s="76">
        <v>0.17100486408980481</v>
      </c>
      <c r="S43" s="76">
        <v>0.14436316675933261</v>
      </c>
      <c r="T43" s="100">
        <v>-98</v>
      </c>
      <c r="U43" s="100">
        <v>2</v>
      </c>
      <c r="V43" s="100">
        <v>17</v>
      </c>
      <c r="W43" s="100">
        <v>35</v>
      </c>
      <c r="X43" s="99">
        <v>100</v>
      </c>
    </row>
    <row r="44" spans="1:50" s="73" customFormat="1" ht="15">
      <c r="B44" s="98"/>
      <c r="H44" s="97"/>
      <c r="Q44" s="96"/>
      <c r="X44" s="95"/>
    </row>
    <row r="45" spans="1:50" s="73" customFormat="1" ht="15">
      <c r="A45" s="94" t="s">
        <v>17</v>
      </c>
      <c r="B45" s="93" t="s">
        <v>8</v>
      </c>
      <c r="C45" s="93" t="s">
        <v>4</v>
      </c>
      <c r="D45" s="93">
        <v>80244</v>
      </c>
      <c r="E45" s="90">
        <v>68.956470265689603</v>
      </c>
      <c r="F45" s="90">
        <v>6.9107249248482799E-2</v>
      </c>
      <c r="G45" s="90">
        <v>74.855366133293501</v>
      </c>
      <c r="H45" s="92">
        <v>74.870802313515952</v>
      </c>
      <c r="I45" s="90">
        <v>6.3094478960403905E-2</v>
      </c>
      <c r="J45" s="90">
        <v>5.9053590508888254E-2</v>
      </c>
      <c r="K45" s="89">
        <v>0</v>
      </c>
      <c r="L45" s="89">
        <v>65</v>
      </c>
      <c r="M45" s="89">
        <v>80</v>
      </c>
      <c r="N45" s="89">
        <v>90</v>
      </c>
      <c r="O45" s="89">
        <v>100</v>
      </c>
      <c r="P45" s="90">
        <v>5.8988958676038097</v>
      </c>
      <c r="Q45" s="91">
        <v>5.7868432623198016</v>
      </c>
      <c r="R45" s="90">
        <v>7.2260408967161405E-2</v>
      </c>
      <c r="S45" s="90">
        <v>6.2834769789321662E-2</v>
      </c>
      <c r="T45" s="89">
        <v>-100</v>
      </c>
      <c r="U45" s="89">
        <v>-5</v>
      </c>
      <c r="V45" s="89">
        <v>5</v>
      </c>
      <c r="W45" s="89">
        <v>15</v>
      </c>
      <c r="X45" s="88">
        <v>100</v>
      </c>
    </row>
    <row r="46" spans="1:50" s="73" customFormat="1" ht="15">
      <c r="A46" s="87"/>
      <c r="B46" s="86" t="s">
        <v>10</v>
      </c>
      <c r="C46" s="86" t="s">
        <v>1</v>
      </c>
      <c r="D46" s="86">
        <v>7840</v>
      </c>
      <c r="E46" s="83">
        <v>68.882142900000005</v>
      </c>
      <c r="F46" s="83">
        <v>0.21610570000000001</v>
      </c>
      <c r="G46" s="83">
        <v>74.824489799999995</v>
      </c>
      <c r="H46" s="85">
        <v>74.752612405058272</v>
      </c>
      <c r="I46" s="83">
        <v>0.22563150000000001</v>
      </c>
      <c r="J46" s="83">
        <v>0.25759148550303212</v>
      </c>
      <c r="K46" s="82">
        <v>0</v>
      </c>
      <c r="L46" s="82">
        <v>69</v>
      </c>
      <c r="M46" s="82">
        <v>80</v>
      </c>
      <c r="N46" s="82">
        <v>90</v>
      </c>
      <c r="O46" s="82">
        <v>100</v>
      </c>
      <c r="P46" s="83">
        <v>5.9423469000000004</v>
      </c>
      <c r="Q46" s="84">
        <v>5.3072984616390393</v>
      </c>
      <c r="R46" s="83">
        <v>0.26464460000000001</v>
      </c>
      <c r="S46" s="83">
        <v>0.28588319842897136</v>
      </c>
      <c r="T46" s="82">
        <v>-100</v>
      </c>
      <c r="U46" s="82">
        <v>-5</v>
      </c>
      <c r="V46" s="82">
        <v>5</v>
      </c>
      <c r="W46" s="82">
        <v>18</v>
      </c>
      <c r="X46" s="81">
        <v>100</v>
      </c>
    </row>
    <row r="47" spans="1:50" s="73" customFormat="1" ht="15">
      <c r="A47" s="80"/>
      <c r="B47" s="79" t="s">
        <v>7</v>
      </c>
      <c r="C47" s="79" t="s">
        <v>1</v>
      </c>
      <c r="D47" s="79">
        <v>3311</v>
      </c>
      <c r="E47" s="76">
        <v>68.66807526125038</v>
      </c>
      <c r="F47" s="76">
        <v>0.40732490864393184</v>
      </c>
      <c r="G47" s="76">
        <v>75.937783923286005</v>
      </c>
      <c r="H47" s="78">
        <v>71.040333828546423</v>
      </c>
      <c r="I47" s="76">
        <v>0.40732490864393184</v>
      </c>
      <c r="J47" s="76">
        <v>0.25400207820031129</v>
      </c>
      <c r="K47" s="75">
        <v>0</v>
      </c>
      <c r="L47" s="75">
        <v>68</v>
      </c>
      <c r="M47" s="75">
        <v>80</v>
      </c>
      <c r="N47" s="75">
        <v>90</v>
      </c>
      <c r="O47" s="75">
        <v>100</v>
      </c>
      <c r="P47" s="76">
        <v>6.6414946502567194</v>
      </c>
      <c r="Q47" s="77">
        <v>7.0804558938125712</v>
      </c>
      <c r="R47" s="76">
        <v>0.40732490864393184</v>
      </c>
      <c r="S47" s="76">
        <v>0.46953461286504616</v>
      </c>
      <c r="T47" s="75">
        <v>-90</v>
      </c>
      <c r="U47" s="75">
        <v>-5</v>
      </c>
      <c r="V47" s="75">
        <v>5</v>
      </c>
      <c r="W47" s="75">
        <v>20</v>
      </c>
      <c r="X47" s="74">
        <v>100</v>
      </c>
    </row>
    <row r="48" spans="1:50" s="43" customFormat="1" ht="15">
      <c r="B48" s="67"/>
      <c r="E48" s="7"/>
      <c r="F48" s="7"/>
      <c r="G48" s="7"/>
      <c r="H48" s="13"/>
      <c r="I48" s="7"/>
      <c r="J48" s="7"/>
      <c r="K48" s="7"/>
      <c r="L48" s="7"/>
      <c r="M48" s="7"/>
      <c r="N48" s="7"/>
      <c r="O48" s="7"/>
      <c r="P48" s="7"/>
      <c r="Q48" s="72"/>
      <c r="R48" s="7"/>
      <c r="S48" s="7"/>
      <c r="T48" s="7"/>
      <c r="U48" s="7"/>
      <c r="V48" s="7"/>
      <c r="W48" s="7"/>
      <c r="X48" s="71"/>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row>
    <row r="49" spans="1:51" ht="15">
      <c r="A49" s="60" t="s">
        <v>16</v>
      </c>
      <c r="B49" s="42" t="s">
        <v>14</v>
      </c>
      <c r="C49" s="27" t="s">
        <v>4</v>
      </c>
      <c r="D49" s="27">
        <v>281</v>
      </c>
      <c r="E49" s="55">
        <v>53.51</v>
      </c>
      <c r="F49" s="55">
        <v>1.03</v>
      </c>
      <c r="G49" s="55">
        <v>82.03</v>
      </c>
      <c r="H49" s="57">
        <v>82.241297061696855</v>
      </c>
      <c r="I49" s="55">
        <v>0.87</v>
      </c>
      <c r="J49" s="55">
        <v>0.86701815044320796</v>
      </c>
      <c r="K49" s="54">
        <v>17.600000000000001</v>
      </c>
      <c r="L49" s="54">
        <v>76.599999999999994</v>
      </c>
      <c r="M49" s="54">
        <v>83.6</v>
      </c>
      <c r="N49" s="54">
        <v>91.2</v>
      </c>
      <c r="O49" s="54">
        <v>100</v>
      </c>
      <c r="P49" s="55">
        <v>28.52</v>
      </c>
      <c r="Q49" s="56">
        <v>29.54375216051702</v>
      </c>
      <c r="R49" s="55">
        <v>1.19</v>
      </c>
      <c r="S49" s="55">
        <v>0.9905733696942074</v>
      </c>
      <c r="T49" s="54">
        <v>-44.7</v>
      </c>
      <c r="U49" s="54">
        <v>14.2</v>
      </c>
      <c r="V49" s="54">
        <v>28.9</v>
      </c>
      <c r="W49" s="54">
        <v>41.7</v>
      </c>
      <c r="X49" s="53">
        <v>77.8</v>
      </c>
      <c r="Y49" s="42"/>
      <c r="Z49" s="42"/>
      <c r="AA49" s="4">
        <f t="shared" ref="AA49:AA73" si="5">S49*3.92</f>
        <v>3.8830476092012929</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row>
    <row r="50" spans="1:51" ht="15">
      <c r="A50" s="44"/>
      <c r="B50" s="51" t="s">
        <v>10</v>
      </c>
      <c r="C50" s="51" t="s">
        <v>1</v>
      </c>
      <c r="D50" s="50">
        <v>13026</v>
      </c>
      <c r="E50" s="49">
        <v>52.169008099999999</v>
      </c>
      <c r="F50" s="49">
        <v>0.15232190000000001</v>
      </c>
      <c r="G50" s="49">
        <v>86.664616899999999</v>
      </c>
      <c r="H50" s="49">
        <v>86.664154593086351</v>
      </c>
      <c r="I50" s="47">
        <v>0.12849840000000001</v>
      </c>
      <c r="J50" s="47">
        <v>0.12533892075161218</v>
      </c>
      <c r="K50" s="70">
        <v>0</v>
      </c>
      <c r="L50" s="70">
        <v>80</v>
      </c>
      <c r="M50" s="70">
        <v>91.2</v>
      </c>
      <c r="N50" s="70">
        <v>100</v>
      </c>
      <c r="O50" s="70">
        <v>100</v>
      </c>
      <c r="P50" s="47">
        <v>34.495608799999999</v>
      </c>
      <c r="Q50" s="48">
        <v>34.478347086555949</v>
      </c>
      <c r="R50" s="47">
        <v>0.17761940000000001</v>
      </c>
      <c r="S50" s="47">
        <v>0.14709362082055369</v>
      </c>
      <c r="T50" s="70">
        <v>-80</v>
      </c>
      <c r="U50" s="70">
        <v>21.7</v>
      </c>
      <c r="V50" s="70">
        <v>33.9</v>
      </c>
      <c r="W50" s="70">
        <v>47.1</v>
      </c>
      <c r="X50" s="69">
        <v>100</v>
      </c>
      <c r="Y50" s="44"/>
      <c r="Z50" s="43"/>
      <c r="AA50" s="4">
        <f t="shared" si="5"/>
        <v>0.57660699361657042</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row>
    <row r="51" spans="1:51" s="43" customFormat="1" ht="15">
      <c r="A51" s="68"/>
      <c r="B51" s="67" t="s">
        <v>12</v>
      </c>
      <c r="C51" s="66"/>
      <c r="D51" s="65"/>
      <c r="E51" s="64">
        <f t="shared" ref="E51:X51" si="6">AVERAGE(E49:E50)</f>
        <v>52.839504050000002</v>
      </c>
      <c r="F51" s="64">
        <f t="shared" si="6"/>
        <v>0.59116095000000002</v>
      </c>
      <c r="G51" s="64">
        <f t="shared" si="6"/>
        <v>84.34730845</v>
      </c>
      <c r="H51" s="64">
        <f t="shared" si="6"/>
        <v>84.452725827391603</v>
      </c>
      <c r="I51" s="62">
        <f t="shared" si="6"/>
        <v>0.4992492</v>
      </c>
      <c r="J51" s="62">
        <f t="shared" si="6"/>
        <v>0.4961785355974101</v>
      </c>
      <c r="K51" s="62">
        <f t="shared" si="6"/>
        <v>8.8000000000000007</v>
      </c>
      <c r="L51" s="62">
        <f t="shared" si="6"/>
        <v>78.3</v>
      </c>
      <c r="M51" s="62">
        <f t="shared" si="6"/>
        <v>87.4</v>
      </c>
      <c r="N51" s="62">
        <f t="shared" si="6"/>
        <v>95.6</v>
      </c>
      <c r="O51" s="62">
        <f t="shared" si="6"/>
        <v>100</v>
      </c>
      <c r="P51" s="62">
        <f t="shared" si="6"/>
        <v>31.507804399999998</v>
      </c>
      <c r="Q51" s="63">
        <f t="shared" si="6"/>
        <v>32.011049623536486</v>
      </c>
      <c r="R51" s="62">
        <f t="shared" si="6"/>
        <v>0.68380969999999996</v>
      </c>
      <c r="S51" s="62">
        <f t="shared" si="6"/>
        <v>0.56883349525738058</v>
      </c>
      <c r="T51" s="62">
        <f t="shared" si="6"/>
        <v>-62.35</v>
      </c>
      <c r="U51" s="62">
        <f t="shared" si="6"/>
        <v>17.95</v>
      </c>
      <c r="V51" s="62">
        <f t="shared" si="6"/>
        <v>31.4</v>
      </c>
      <c r="W51" s="62">
        <f t="shared" si="6"/>
        <v>44.400000000000006</v>
      </c>
      <c r="X51" s="61">
        <f t="shared" si="6"/>
        <v>88.9</v>
      </c>
      <c r="Y51" s="44"/>
      <c r="AA51" s="4">
        <f t="shared" si="5"/>
        <v>2.2298273014089318</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row>
    <row r="52" spans="1:51" ht="15">
      <c r="A52" s="60" t="s">
        <v>15</v>
      </c>
      <c r="B52" s="42" t="s">
        <v>14</v>
      </c>
      <c r="C52" s="42" t="s">
        <v>4</v>
      </c>
      <c r="D52" s="58">
        <v>185</v>
      </c>
      <c r="E52" s="57">
        <v>47.77</v>
      </c>
      <c r="F52" s="57">
        <v>1.32</v>
      </c>
      <c r="G52" s="57">
        <v>70.709999999999994</v>
      </c>
      <c r="H52" s="57">
        <v>72.028714823622678</v>
      </c>
      <c r="I52" s="55">
        <v>0.94</v>
      </c>
      <c r="J52" s="55">
        <v>1.1244939099660669</v>
      </c>
      <c r="K52" s="54">
        <v>28.2</v>
      </c>
      <c r="L52" s="54">
        <v>63</v>
      </c>
      <c r="M52" s="54">
        <v>70.3</v>
      </c>
      <c r="N52" s="54">
        <v>78</v>
      </c>
      <c r="O52" s="54">
        <v>100</v>
      </c>
      <c r="P52" s="55">
        <v>22.94</v>
      </c>
      <c r="Q52" s="56">
        <v>24.512237415774869</v>
      </c>
      <c r="R52" s="55">
        <v>1.5</v>
      </c>
      <c r="S52" s="55">
        <v>1.2917166257789585</v>
      </c>
      <c r="T52" s="54">
        <v>-35.299999999999997</v>
      </c>
      <c r="U52" s="54">
        <v>8.6999999999999993</v>
      </c>
      <c r="V52" s="54">
        <v>21.5</v>
      </c>
      <c r="W52" s="54">
        <v>35.799999999999997</v>
      </c>
      <c r="X52" s="53">
        <v>89.5</v>
      </c>
      <c r="Y52" s="42"/>
      <c r="Z52" s="42"/>
      <c r="AA52" s="4">
        <f t="shared" si="5"/>
        <v>5.0635291730535172</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row>
    <row r="53" spans="1:51" ht="15">
      <c r="A53" s="59"/>
      <c r="B53" s="27" t="s">
        <v>10</v>
      </c>
      <c r="C53" s="42" t="s">
        <v>1</v>
      </c>
      <c r="D53" s="58">
        <v>6668</v>
      </c>
      <c r="E53" s="57">
        <v>49.1582334</v>
      </c>
      <c r="F53" s="57">
        <v>0.1819587</v>
      </c>
      <c r="G53" s="57">
        <v>71.945740900000004</v>
      </c>
      <c r="H53" s="57">
        <v>71.765445856074109</v>
      </c>
      <c r="I53" s="55">
        <v>0.1871022</v>
      </c>
      <c r="J53" s="55">
        <v>0.18223611070830525</v>
      </c>
      <c r="K53" s="54">
        <v>0</v>
      </c>
      <c r="L53" s="54">
        <v>63</v>
      </c>
      <c r="M53" s="54">
        <v>72.5</v>
      </c>
      <c r="N53" s="54">
        <v>81.400000000000006</v>
      </c>
      <c r="O53" s="54">
        <v>100</v>
      </c>
      <c r="P53" s="55">
        <v>22.7875075</v>
      </c>
      <c r="Q53" s="56">
        <v>23.214219342756639</v>
      </c>
      <c r="R53" s="55">
        <v>0.21571399999999999</v>
      </c>
      <c r="S53" s="55">
        <v>0.20013493762395274</v>
      </c>
      <c r="T53" s="54">
        <v>-53.9</v>
      </c>
      <c r="U53" s="54">
        <v>10.9</v>
      </c>
      <c r="V53" s="54">
        <v>21.7</v>
      </c>
      <c r="W53" s="54">
        <v>33.200000000000003</v>
      </c>
      <c r="X53" s="53">
        <v>100</v>
      </c>
      <c r="Y53" s="42"/>
      <c r="Z53" s="42"/>
      <c r="AA53" s="4">
        <f t="shared" si="5"/>
        <v>0.78452895548589474</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row>
    <row r="54" spans="1:51" ht="15">
      <c r="A54" s="52"/>
      <c r="B54" s="51" t="s">
        <v>7</v>
      </c>
      <c r="C54" s="43" t="s">
        <v>1</v>
      </c>
      <c r="D54" s="50">
        <v>3239</v>
      </c>
      <c r="E54" s="49">
        <v>46.543563426983646</v>
      </c>
      <c r="F54" s="49">
        <v>0.15945040141913608</v>
      </c>
      <c r="G54" s="49">
        <v>66.455326736647109</v>
      </c>
      <c r="H54" s="49">
        <v>66.796758783194619</v>
      </c>
      <c r="I54" s="47">
        <v>0.24036220100811617</v>
      </c>
      <c r="J54" s="47">
        <v>0.23818457373463153</v>
      </c>
      <c r="K54" s="46">
        <v>8.1999999999999993</v>
      </c>
      <c r="L54" s="46">
        <v>58</v>
      </c>
      <c r="M54" s="46">
        <v>66.400000000000006</v>
      </c>
      <c r="N54" s="46">
        <v>75.099999999999994</v>
      </c>
      <c r="O54" s="46">
        <v>100</v>
      </c>
      <c r="P54" s="47">
        <v>19.911761988267987</v>
      </c>
      <c r="Q54" s="48">
        <v>19.172275782798256</v>
      </c>
      <c r="R54" s="47">
        <v>0.25787589110983378</v>
      </c>
      <c r="S54" s="47">
        <v>0.25367753275930643</v>
      </c>
      <c r="T54" s="46">
        <v>-46.1</v>
      </c>
      <c r="U54" s="46">
        <v>9.4</v>
      </c>
      <c r="V54" s="46">
        <v>18.600000000000001</v>
      </c>
      <c r="W54" s="46">
        <v>29.2</v>
      </c>
      <c r="X54" s="45">
        <v>91.8</v>
      </c>
      <c r="Y54" s="44"/>
      <c r="Z54" s="43"/>
      <c r="AA54" s="4">
        <f t="shared" si="5"/>
        <v>0.99441592841648119</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row>
    <row r="55" spans="1:51" s="33" customFormat="1" ht="15">
      <c r="B55" s="41" t="s">
        <v>12</v>
      </c>
      <c r="D55" s="40"/>
      <c r="E55" s="39">
        <f t="shared" ref="E55:X55" si="7">AVERAGE(E52:E54)</f>
        <v>47.823932275661214</v>
      </c>
      <c r="F55" s="39">
        <f t="shared" si="7"/>
        <v>0.55380303380637874</v>
      </c>
      <c r="G55" s="39">
        <f t="shared" si="7"/>
        <v>69.703689212215707</v>
      </c>
      <c r="H55" s="39">
        <f t="shared" si="7"/>
        <v>70.19697315429714</v>
      </c>
      <c r="I55" s="37">
        <f t="shared" si="7"/>
        <v>0.45582146700270537</v>
      </c>
      <c r="J55" s="37">
        <f t="shared" si="7"/>
        <v>0.5149715314696679</v>
      </c>
      <c r="K55" s="37">
        <f t="shared" si="7"/>
        <v>12.133333333333333</v>
      </c>
      <c r="L55" s="37">
        <f t="shared" si="7"/>
        <v>61.333333333333336</v>
      </c>
      <c r="M55" s="37">
        <f t="shared" si="7"/>
        <v>69.733333333333334</v>
      </c>
      <c r="N55" s="37">
        <f t="shared" si="7"/>
        <v>78.166666666666671</v>
      </c>
      <c r="O55" s="37">
        <f t="shared" si="7"/>
        <v>100</v>
      </c>
      <c r="P55" s="37">
        <f t="shared" si="7"/>
        <v>21.879756496089328</v>
      </c>
      <c r="Q55" s="38">
        <f t="shared" si="7"/>
        <v>22.299577513776587</v>
      </c>
      <c r="R55" s="37">
        <f t="shared" si="7"/>
        <v>0.65786329703661128</v>
      </c>
      <c r="S55" s="37">
        <f t="shared" si="7"/>
        <v>0.58184303205407251</v>
      </c>
      <c r="T55" s="37">
        <f t="shared" si="7"/>
        <v>-45.099999999999994</v>
      </c>
      <c r="U55" s="37">
        <f t="shared" si="7"/>
        <v>9.6666666666666661</v>
      </c>
      <c r="V55" s="37">
        <f t="shared" si="7"/>
        <v>20.6</v>
      </c>
      <c r="W55" s="37">
        <f t="shared" si="7"/>
        <v>32.733333333333334</v>
      </c>
      <c r="X55" s="36">
        <f t="shared" si="7"/>
        <v>93.766666666666666</v>
      </c>
      <c r="Y55" s="35"/>
      <c r="Z55" s="34"/>
      <c r="AA55" s="7">
        <f t="shared" si="5"/>
        <v>2.2808246856519641</v>
      </c>
    </row>
    <row r="56" spans="1:51" s="5" customFormat="1" ht="15">
      <c r="A56" s="32" t="s">
        <v>13</v>
      </c>
      <c r="B56" s="27" t="s">
        <v>11</v>
      </c>
      <c r="C56" s="30" t="s">
        <v>4</v>
      </c>
      <c r="D56" s="29">
        <v>2246</v>
      </c>
      <c r="E56" s="28">
        <v>0.51</v>
      </c>
      <c r="F56" s="28">
        <v>0</v>
      </c>
      <c r="G56" s="28">
        <v>0.84</v>
      </c>
      <c r="H56" s="28">
        <v>0.85</v>
      </c>
      <c r="I56" s="28">
        <v>3.5000000000000001E-3</v>
      </c>
      <c r="J56" s="28">
        <v>3.5000000000000001E-3</v>
      </c>
      <c r="K56" s="28">
        <v>-0.11</v>
      </c>
      <c r="L56" s="28">
        <v>0.77</v>
      </c>
      <c r="M56" s="28">
        <v>0.85</v>
      </c>
      <c r="N56" s="28">
        <v>1</v>
      </c>
      <c r="O56" s="28">
        <v>1</v>
      </c>
      <c r="P56" s="28">
        <v>0.33</v>
      </c>
      <c r="Q56" s="28">
        <v>0.28999999999999998</v>
      </c>
      <c r="R56" s="28">
        <v>4.7000000000000002E-3</v>
      </c>
      <c r="S56" s="28">
        <v>3.8999999999999998E-3</v>
      </c>
      <c r="T56" s="28">
        <v>-0.51</v>
      </c>
      <c r="U56" s="28">
        <v>0.19</v>
      </c>
      <c r="V56" s="28">
        <v>0.32</v>
      </c>
      <c r="W56" s="28">
        <v>0.49</v>
      </c>
      <c r="X56" s="28">
        <v>1.1100000000000001</v>
      </c>
      <c r="AA56" s="5">
        <f t="shared" si="5"/>
        <v>1.5288E-2</v>
      </c>
      <c r="AB56" s="27">
        <f t="shared" ref="AB56:AB73" si="8">F56*3.92</f>
        <v>0</v>
      </c>
      <c r="AC56" s="27">
        <f t="shared" ref="AC56:AC73" si="9">J56*3.92</f>
        <v>1.372E-2</v>
      </c>
    </row>
    <row r="57" spans="1:51" s="4" customFormat="1" ht="15">
      <c r="B57" s="5" t="s">
        <v>8</v>
      </c>
      <c r="C57" s="5" t="s">
        <v>4</v>
      </c>
      <c r="D57" s="24">
        <v>77624</v>
      </c>
      <c r="E57" s="23">
        <v>0.55966353462588903</v>
      </c>
      <c r="F57" s="23">
        <v>7.2939854587167796E-4</v>
      </c>
      <c r="G57" s="23">
        <v>0.85142351383979198</v>
      </c>
      <c r="H57" s="23">
        <v>0.8570056078845496</v>
      </c>
      <c r="I57" s="21">
        <v>5.9508620245752198E-4</v>
      </c>
      <c r="J57" s="21">
        <v>5.6132483864431782E-4</v>
      </c>
      <c r="K57" s="21">
        <v>-0.10907070000000001</v>
      </c>
      <c r="L57" s="21">
        <v>0.77780640000000001</v>
      </c>
      <c r="M57" s="21">
        <v>0.843777</v>
      </c>
      <c r="N57" s="21">
        <v>1</v>
      </c>
      <c r="O57" s="21">
        <v>1</v>
      </c>
      <c r="P57" s="21">
        <v>0.29175997921390301</v>
      </c>
      <c r="Q57" s="22">
        <v>0.26791168685861683</v>
      </c>
      <c r="R57" s="21">
        <v>7.9084097168488697E-4</v>
      </c>
      <c r="S57" s="21">
        <v>5.6791532509436451E-4</v>
      </c>
      <c r="T57" s="21">
        <v>-0.81681499999999996</v>
      </c>
      <c r="U57" s="21">
        <v>0.13848450000000001</v>
      </c>
      <c r="V57" s="22">
        <v>0.28940280000000002</v>
      </c>
      <c r="W57" s="21">
        <v>0.44926090000000002</v>
      </c>
      <c r="X57" s="20">
        <v>1.1090707</v>
      </c>
      <c r="AA57" s="4">
        <f t="shared" si="5"/>
        <v>2.2262280743699089E-3</v>
      </c>
      <c r="AB57" s="8">
        <f t="shared" si="8"/>
        <v>2.8592422998169774E-3</v>
      </c>
      <c r="AC57" s="8">
        <f t="shared" si="9"/>
        <v>2.200393367485726E-3</v>
      </c>
    </row>
    <row r="58" spans="1:51" s="4" customFormat="1" ht="15">
      <c r="A58" s="25"/>
      <c r="B58" s="5" t="s">
        <v>6</v>
      </c>
      <c r="C58" s="5" t="s">
        <v>1</v>
      </c>
      <c r="D58" s="24">
        <v>1448</v>
      </c>
      <c r="E58" s="23">
        <v>0.51</v>
      </c>
      <c r="F58" s="23">
        <v>0.01</v>
      </c>
      <c r="G58" s="23">
        <v>0.81</v>
      </c>
      <c r="H58" s="23">
        <v>0.81910909437295432</v>
      </c>
      <c r="I58" s="21">
        <v>0</v>
      </c>
      <c r="J58" s="21">
        <v>4.1149237161791198E-3</v>
      </c>
      <c r="K58" s="21">
        <v>0.06</v>
      </c>
      <c r="L58" s="21">
        <v>0.74</v>
      </c>
      <c r="M58" s="21">
        <v>0.83</v>
      </c>
      <c r="N58" s="21">
        <v>0.89</v>
      </c>
      <c r="O58" s="21">
        <v>1</v>
      </c>
      <c r="P58" s="21">
        <v>0.3</v>
      </c>
      <c r="Q58" s="22">
        <v>0.2602203882990699</v>
      </c>
      <c r="R58" s="21">
        <v>0.01</v>
      </c>
      <c r="S58" s="21">
        <v>4.7280994377692049E-3</v>
      </c>
      <c r="T58" s="21">
        <v>-0.48</v>
      </c>
      <c r="U58" s="21">
        <v>0.15</v>
      </c>
      <c r="V58" s="22">
        <v>0.28999999999999998</v>
      </c>
      <c r="W58" s="21">
        <v>0.44</v>
      </c>
      <c r="X58" s="20">
        <v>1.06</v>
      </c>
      <c r="AA58" s="4">
        <f t="shared" si="5"/>
        <v>1.8534149796055284E-2</v>
      </c>
      <c r="AB58" s="8">
        <f t="shared" si="8"/>
        <v>3.9199999999999999E-2</v>
      </c>
      <c r="AC58" s="8">
        <f t="shared" si="9"/>
        <v>1.6130500967422148E-2</v>
      </c>
    </row>
    <row r="59" spans="1:51" s="4" customFormat="1" ht="15">
      <c r="A59" s="25"/>
      <c r="B59" s="5" t="s">
        <v>10</v>
      </c>
      <c r="C59" s="5" t="s">
        <v>1</v>
      </c>
      <c r="D59" s="24">
        <v>14810</v>
      </c>
      <c r="E59" s="23">
        <v>0.62989530000000005</v>
      </c>
      <c r="F59" s="23">
        <v>1.5665E-3</v>
      </c>
      <c r="G59" s="23">
        <v>0.8715482</v>
      </c>
      <c r="H59" s="23">
        <v>0.86793057726666545</v>
      </c>
      <c r="I59" s="21">
        <v>1.2631999999999999E-3</v>
      </c>
      <c r="J59" s="21">
        <v>1.4642564975828195E-3</v>
      </c>
      <c r="K59" s="21">
        <v>-3.7999999999999999E-2</v>
      </c>
      <c r="L59" s="21">
        <v>0.79700000000000004</v>
      </c>
      <c r="M59" s="21">
        <v>0.85399999999999998</v>
      </c>
      <c r="N59" s="21">
        <v>1</v>
      </c>
      <c r="O59" s="21">
        <v>1</v>
      </c>
      <c r="P59" s="21">
        <v>0.2416529</v>
      </c>
      <c r="Q59" s="22">
        <v>0.26318812801745789</v>
      </c>
      <c r="R59" s="21">
        <v>1.7442E-3</v>
      </c>
      <c r="S59" s="21">
        <v>1.5374601224685373E-3</v>
      </c>
      <c r="T59" s="21">
        <v>-0.746</v>
      </c>
      <c r="U59" s="21">
        <v>8.8999999999999996E-2</v>
      </c>
      <c r="V59" s="22">
        <v>0.222</v>
      </c>
      <c r="W59" s="21">
        <v>0.37</v>
      </c>
      <c r="X59" s="20">
        <v>1.109</v>
      </c>
      <c r="AA59" s="4">
        <f t="shared" si="5"/>
        <v>6.0268436800766665E-3</v>
      </c>
      <c r="AB59" s="8">
        <f t="shared" si="8"/>
        <v>6.1406799999999999E-3</v>
      </c>
      <c r="AC59" s="8">
        <f t="shared" si="9"/>
        <v>5.7398854705246524E-3</v>
      </c>
    </row>
    <row r="60" spans="1:51" s="4" customFormat="1" ht="15">
      <c r="A60" s="25"/>
      <c r="B60" s="5" t="s">
        <v>7</v>
      </c>
      <c r="C60" s="5" t="s">
        <v>1</v>
      </c>
      <c r="D60" s="24">
        <v>21274</v>
      </c>
      <c r="E60" s="23">
        <v>0.71407003854470241</v>
      </c>
      <c r="F60" s="23">
        <v>9.2557110813771821E-4</v>
      </c>
      <c r="G60" s="23">
        <v>0.84270969258249506</v>
      </c>
      <c r="H60" s="23">
        <v>0.8252618608230311</v>
      </c>
      <c r="I60" s="23">
        <v>9.7808942142460584E-4</v>
      </c>
      <c r="J60" s="23">
        <v>1.5353787217991179E-3</v>
      </c>
      <c r="K60" s="23">
        <v>-0.04</v>
      </c>
      <c r="L60" s="23">
        <v>0.77800000000000002</v>
      </c>
      <c r="M60" s="23">
        <v>0.83199999999999996</v>
      </c>
      <c r="N60" s="23">
        <v>1</v>
      </c>
      <c r="O60" s="23">
        <v>1</v>
      </c>
      <c r="P60" s="23">
        <v>0.12863965403779259</v>
      </c>
      <c r="Q60" s="22">
        <v>0.19513140409273017</v>
      </c>
      <c r="R60" s="21">
        <v>1.181353671467532E-3</v>
      </c>
      <c r="S60" s="21">
        <v>1.6372691724891419E-3</v>
      </c>
      <c r="T60" s="21">
        <v>-0.71299999999999997</v>
      </c>
      <c r="U60" s="21">
        <v>1.8000000000000019E-2</v>
      </c>
      <c r="V60" s="22">
        <v>0.121</v>
      </c>
      <c r="W60" s="21">
        <v>0.215</v>
      </c>
      <c r="X60" s="20">
        <v>1.016</v>
      </c>
      <c r="AA60" s="4">
        <f t="shared" si="5"/>
        <v>6.4180951561574363E-3</v>
      </c>
      <c r="AB60" s="8">
        <f t="shared" si="8"/>
        <v>3.6282387438998551E-3</v>
      </c>
      <c r="AC60" s="8">
        <f t="shared" si="9"/>
        <v>6.0186845894525422E-3</v>
      </c>
    </row>
    <row r="61" spans="1:51" s="5" customFormat="1" ht="15">
      <c r="B61" s="5" t="s">
        <v>3</v>
      </c>
      <c r="C61" s="5" t="s">
        <v>1</v>
      </c>
      <c r="D61" s="24">
        <v>1576</v>
      </c>
      <c r="E61" s="23">
        <v>0.65259999999999996</v>
      </c>
      <c r="F61" s="23">
        <v>3.3800000000000002E-3</v>
      </c>
      <c r="G61" s="23">
        <v>0.83699999999999997</v>
      </c>
      <c r="H61" s="23">
        <v>0.80573784097403833</v>
      </c>
      <c r="I61" s="23">
        <v>3.4399999999999999E-3</v>
      </c>
      <c r="J61" s="23">
        <v>4.2743373473432275E-3</v>
      </c>
      <c r="K61" s="23">
        <v>0.26</v>
      </c>
      <c r="L61" s="23">
        <v>0.75870000000000004</v>
      </c>
      <c r="M61" s="23">
        <v>0.87919999999999998</v>
      </c>
      <c r="N61" s="23">
        <v>0.94830000000000003</v>
      </c>
      <c r="O61" s="23">
        <v>0.99</v>
      </c>
      <c r="P61" s="23">
        <v>0.18440000000000001</v>
      </c>
      <c r="Q61" s="22">
        <v>0.20479540951523234</v>
      </c>
      <c r="R61" s="21">
        <v>3.32E-3</v>
      </c>
      <c r="S61" s="21">
        <v>4.3412738596687013E-3</v>
      </c>
      <c r="T61" s="21">
        <v>-0.31</v>
      </c>
      <c r="U61" s="21">
        <v>9.4E-2</v>
      </c>
      <c r="V61" s="22">
        <v>0.1812</v>
      </c>
      <c r="W61" s="21">
        <v>0.27460000000000001</v>
      </c>
      <c r="X61" s="20">
        <v>0.66</v>
      </c>
      <c r="Y61" s="4"/>
      <c r="Z61" s="4"/>
      <c r="AA61" s="4">
        <f t="shared" si="5"/>
        <v>1.701779352990131E-2</v>
      </c>
      <c r="AB61" s="8">
        <f t="shared" si="8"/>
        <v>1.32496E-2</v>
      </c>
      <c r="AC61" s="8">
        <f t="shared" si="9"/>
        <v>1.6755402401585451E-2</v>
      </c>
    </row>
    <row r="62" spans="1:51" s="4" customFormat="1" ht="15">
      <c r="A62" s="25"/>
      <c r="B62" s="5" t="s">
        <v>5</v>
      </c>
      <c r="C62" s="5" t="s">
        <v>4</v>
      </c>
      <c r="D62" s="24">
        <v>302</v>
      </c>
      <c r="E62" s="23">
        <v>0.69510000000000005</v>
      </c>
      <c r="F62" s="23">
        <v>6.2899999999999996E-3</v>
      </c>
      <c r="G62" s="23">
        <v>0.87270000000000003</v>
      </c>
      <c r="H62" s="23">
        <v>0.77334107535634489</v>
      </c>
      <c r="I62" s="23">
        <v>6.5100000000000002E-3</v>
      </c>
      <c r="J62" s="23">
        <v>7.423585993451348E-3</v>
      </c>
      <c r="K62" s="23">
        <v>0.41</v>
      </c>
      <c r="L62" s="23">
        <v>0.82320000000000004</v>
      </c>
      <c r="M62" s="23">
        <v>0.90900000000000003</v>
      </c>
      <c r="N62" s="23">
        <v>0.96460000000000001</v>
      </c>
      <c r="O62" s="23">
        <v>0.99</v>
      </c>
      <c r="P62" s="23">
        <v>0.17760000000000001</v>
      </c>
      <c r="Q62" s="22">
        <v>0.18763300888480922</v>
      </c>
      <c r="R62" s="21">
        <v>7.7200000000000003E-3</v>
      </c>
      <c r="S62" s="21">
        <v>8.2008964256776191E-3</v>
      </c>
      <c r="T62" s="21">
        <v>-0.26</v>
      </c>
      <c r="U62" s="21">
        <v>9.9500000000000005E-2</v>
      </c>
      <c r="V62" s="22">
        <v>0.16750000000000001</v>
      </c>
      <c r="W62" s="21">
        <v>0.27560000000000001</v>
      </c>
      <c r="X62" s="20">
        <v>0.51</v>
      </c>
      <c r="AA62" s="4">
        <f t="shared" si="5"/>
        <v>3.2147513988656264E-2</v>
      </c>
      <c r="AB62" s="8">
        <f t="shared" si="8"/>
        <v>2.46568E-2</v>
      </c>
      <c r="AC62" s="8">
        <f t="shared" si="9"/>
        <v>2.9100457094329284E-2</v>
      </c>
      <c r="AD62" s="5"/>
      <c r="AE62" s="5"/>
      <c r="AF62" s="5"/>
      <c r="AG62" s="5"/>
      <c r="AH62" s="5"/>
      <c r="AI62" s="5"/>
      <c r="AJ62" s="5"/>
      <c r="AK62" s="5"/>
      <c r="AL62" s="5"/>
      <c r="AM62" s="5"/>
      <c r="AN62" s="5"/>
      <c r="AO62" s="5"/>
      <c r="AP62" s="5"/>
      <c r="AQ62" s="5"/>
      <c r="AR62" s="5"/>
      <c r="AS62" s="5"/>
      <c r="AT62" s="5"/>
      <c r="AU62" s="5"/>
      <c r="AV62" s="5"/>
      <c r="AW62" s="5"/>
      <c r="AX62" s="5"/>
    </row>
    <row r="63" spans="1:51" s="7" customFormat="1" ht="15">
      <c r="A63" s="15"/>
      <c r="B63" s="7" t="s">
        <v>2</v>
      </c>
      <c r="C63" s="7" t="s">
        <v>1</v>
      </c>
      <c r="D63" s="13">
        <v>322</v>
      </c>
      <c r="E63" s="19">
        <v>0.66646199651329541</v>
      </c>
      <c r="F63" s="19">
        <v>7.2189674701756525E-3</v>
      </c>
      <c r="G63" s="19">
        <v>0.80719285864853751</v>
      </c>
      <c r="H63" s="19">
        <v>0.76883558554119003</v>
      </c>
      <c r="I63" s="17">
        <v>7.9862389511986577E-3</v>
      </c>
      <c r="J63" s="17">
        <v>1.4936403797239112E-2</v>
      </c>
      <c r="K63" s="17">
        <v>0.35999744793190008</v>
      </c>
      <c r="L63" s="17">
        <v>0.70998383929827902</v>
      </c>
      <c r="M63" s="17">
        <v>0.85309322629328821</v>
      </c>
      <c r="N63" s="17">
        <v>0.91987808530018023</v>
      </c>
      <c r="O63" s="17">
        <v>0.98247216976969498</v>
      </c>
      <c r="P63" s="17">
        <v>0.14073086213524183</v>
      </c>
      <c r="Q63" s="18">
        <v>0.15346821028175819</v>
      </c>
      <c r="R63" s="17">
        <v>7.077440990589861E-3</v>
      </c>
      <c r="S63" s="17">
        <v>1.5107936771088178E-2</v>
      </c>
      <c r="T63" s="17">
        <v>-0.20102433517117513</v>
      </c>
      <c r="U63" s="17">
        <v>5.7803410618722073E-2</v>
      </c>
      <c r="V63" s="18">
        <v>0.13765024835316891</v>
      </c>
      <c r="W63" s="17">
        <v>0.22232018690388311</v>
      </c>
      <c r="X63" s="16">
        <v>0.54547756403925274</v>
      </c>
      <c r="Y63" s="15"/>
      <c r="AA63" s="4">
        <f t="shared" si="5"/>
        <v>5.9223112142665658E-2</v>
      </c>
      <c r="AB63" s="8">
        <f t="shared" si="8"/>
        <v>2.8298352483088558E-2</v>
      </c>
      <c r="AC63" s="8">
        <f t="shared" si="9"/>
        <v>5.8550702885177316E-2</v>
      </c>
      <c r="AD63" s="5"/>
      <c r="AE63" s="5"/>
      <c r="AF63" s="5"/>
      <c r="AG63" s="5"/>
      <c r="AH63" s="5"/>
      <c r="AI63" s="5"/>
      <c r="AJ63" s="5"/>
      <c r="AK63" s="5"/>
      <c r="AL63" s="5"/>
      <c r="AM63" s="5"/>
      <c r="AN63" s="5"/>
      <c r="AO63" s="5"/>
      <c r="AP63" s="5"/>
      <c r="AQ63" s="5"/>
      <c r="AR63" s="5"/>
      <c r="AS63" s="5"/>
      <c r="AT63" s="5"/>
      <c r="AU63" s="5"/>
      <c r="AV63" s="5"/>
      <c r="AW63" s="5"/>
      <c r="AX63" s="5"/>
      <c r="AY63" s="5"/>
    </row>
    <row r="64" spans="1:51" s="7" customFormat="1" ht="15">
      <c r="A64" s="15"/>
      <c r="B64" s="31" t="s">
        <v>12</v>
      </c>
      <c r="D64" s="13">
        <f>SUM(D56:D63)</f>
        <v>119602</v>
      </c>
      <c r="E64" s="12">
        <f t="shared" ref="E64:X64" si="10">AVERAGE(E56:E63)</f>
        <v>0.61722385871048591</v>
      </c>
      <c r="F64" s="12">
        <f t="shared" si="10"/>
        <v>3.763804640523131E-3</v>
      </c>
      <c r="G64" s="12">
        <f t="shared" si="10"/>
        <v>0.84157178313385306</v>
      </c>
      <c r="H64" s="12">
        <f t="shared" si="10"/>
        <v>0.82090270527734666</v>
      </c>
      <c r="I64" s="11">
        <f t="shared" si="10"/>
        <v>3.0340768218850983E-3</v>
      </c>
      <c r="J64" s="11">
        <f t="shared" si="10"/>
        <v>4.7262763640298824E-3</v>
      </c>
      <c r="K64" s="11">
        <f t="shared" si="10"/>
        <v>9.9115843491487499E-2</v>
      </c>
      <c r="L64" s="11">
        <f t="shared" si="10"/>
        <v>0.76933627991228493</v>
      </c>
      <c r="M64" s="11">
        <f t="shared" si="10"/>
        <v>0.85638377828666101</v>
      </c>
      <c r="N64" s="11">
        <f t="shared" si="10"/>
        <v>0.96534726066252252</v>
      </c>
      <c r="O64" s="11">
        <f t="shared" si="10"/>
        <v>0.9953090212212119</v>
      </c>
      <c r="P64" s="11">
        <f t="shared" si="10"/>
        <v>0.22434792442336721</v>
      </c>
      <c r="Q64" s="11">
        <f t="shared" si="10"/>
        <v>0.22779352949370932</v>
      </c>
      <c r="R64" s="11">
        <f t="shared" si="10"/>
        <v>4.5667294542177852E-3</v>
      </c>
      <c r="S64" s="11">
        <f t="shared" si="10"/>
        <v>5.0026063892819692E-3</v>
      </c>
      <c r="T64" s="11">
        <f t="shared" si="10"/>
        <v>-0.50460491689639686</v>
      </c>
      <c r="U64" s="11">
        <f t="shared" si="10"/>
        <v>0.10459848882734026</v>
      </c>
      <c r="V64" s="11">
        <f t="shared" si="10"/>
        <v>0.21609413104414613</v>
      </c>
      <c r="W64" s="11">
        <f t="shared" si="10"/>
        <v>0.34209763586298536</v>
      </c>
      <c r="X64" s="10">
        <f t="shared" si="10"/>
        <v>0.88994353300490658</v>
      </c>
      <c r="Y64" s="15"/>
      <c r="AA64" s="9">
        <f t="shared" si="5"/>
        <v>1.9610217045985319E-2</v>
      </c>
      <c r="AB64" s="8">
        <f t="shared" si="8"/>
        <v>1.4754114190850673E-2</v>
      </c>
      <c r="AC64" s="8">
        <f t="shared" si="9"/>
        <v>1.852700334699714E-2</v>
      </c>
      <c r="AD64" s="5"/>
      <c r="AE64" s="5"/>
      <c r="AF64" s="5"/>
      <c r="AG64" s="5"/>
      <c r="AH64" s="5"/>
      <c r="AI64" s="5"/>
      <c r="AJ64" s="5"/>
      <c r="AK64" s="5"/>
      <c r="AL64" s="5"/>
      <c r="AM64" s="5"/>
      <c r="AN64" s="5"/>
      <c r="AO64" s="5"/>
      <c r="AP64" s="5"/>
      <c r="AQ64" s="5"/>
      <c r="AR64" s="5"/>
      <c r="AS64" s="5"/>
      <c r="AT64" s="5"/>
      <c r="AU64" s="5"/>
      <c r="AV64" s="5"/>
      <c r="AW64" s="5"/>
      <c r="AX64" s="5"/>
      <c r="AY64" s="5"/>
    </row>
    <row r="65" spans="1:51" s="4" customFormat="1" ht="15">
      <c r="A65" s="25"/>
      <c r="B65" s="27" t="s">
        <v>11</v>
      </c>
      <c r="C65" s="30" t="s">
        <v>4</v>
      </c>
      <c r="D65" s="29">
        <v>4625</v>
      </c>
      <c r="E65" s="28">
        <v>0.57999999999999996</v>
      </c>
      <c r="F65" s="28">
        <v>0</v>
      </c>
      <c r="G65" s="28">
        <v>0.83</v>
      </c>
      <c r="H65" s="28">
        <v>0.83</v>
      </c>
      <c r="I65" s="28">
        <v>2.5000000000000001E-3</v>
      </c>
      <c r="J65" s="28">
        <v>2.5999999999999999E-3</v>
      </c>
      <c r="K65" s="28">
        <v>-0.04</v>
      </c>
      <c r="L65" s="28">
        <v>0.76</v>
      </c>
      <c r="M65" s="28">
        <v>0.83</v>
      </c>
      <c r="N65" s="28">
        <v>1</v>
      </c>
      <c r="O65" s="28">
        <v>1</v>
      </c>
      <c r="P65" s="28">
        <v>0.25</v>
      </c>
      <c r="Q65" s="28">
        <v>0.23</v>
      </c>
      <c r="R65" s="28">
        <v>3.2000000000000002E-3</v>
      </c>
      <c r="S65" s="28">
        <v>2.8999999999999998E-3</v>
      </c>
      <c r="T65" s="28">
        <v>-0.72</v>
      </c>
      <c r="U65" s="28">
        <v>0.1</v>
      </c>
      <c r="V65" s="28">
        <v>0.23</v>
      </c>
      <c r="W65" s="28">
        <v>0.38</v>
      </c>
      <c r="X65" s="28">
        <v>1.1100000000000001</v>
      </c>
      <c r="AA65" s="4">
        <f t="shared" si="5"/>
        <v>1.1368E-2</v>
      </c>
      <c r="AB65" s="8">
        <f t="shared" si="8"/>
        <v>0</v>
      </c>
      <c r="AC65" s="8">
        <f t="shared" si="9"/>
        <v>1.0192E-2</v>
      </c>
      <c r="AD65" s="5"/>
      <c r="AE65" s="5"/>
      <c r="AF65" s="5"/>
      <c r="AG65" s="5"/>
      <c r="AH65" s="5"/>
      <c r="AI65" s="5"/>
      <c r="AJ65" s="5"/>
      <c r="AK65" s="5"/>
      <c r="AL65" s="5"/>
      <c r="AM65" s="5"/>
      <c r="AN65" s="5"/>
      <c r="AO65" s="5"/>
      <c r="AP65" s="5"/>
      <c r="AQ65" s="5"/>
      <c r="AR65" s="5"/>
      <c r="AS65" s="5"/>
      <c r="AT65" s="5"/>
      <c r="AU65" s="5"/>
      <c r="AV65" s="5"/>
      <c r="AW65" s="5"/>
      <c r="AX65" s="5"/>
      <c r="AY65" s="5"/>
    </row>
    <row r="66" spans="1:51" s="5" customFormat="1" ht="15">
      <c r="B66" s="5" t="s">
        <v>10</v>
      </c>
      <c r="C66" s="5" t="s">
        <v>1</v>
      </c>
      <c r="D66" s="24">
        <v>7838</v>
      </c>
      <c r="E66" s="23">
        <v>0.66335880000000003</v>
      </c>
      <c r="F66" s="23">
        <v>2.0617999999999999E-3</v>
      </c>
      <c r="G66" s="23">
        <v>0.85396620000000001</v>
      </c>
      <c r="H66" s="23">
        <v>0.84698832758941434</v>
      </c>
      <c r="I66" s="21">
        <v>1.7757000000000001E-3</v>
      </c>
      <c r="J66" s="21">
        <v>2.3591554095483682E-3</v>
      </c>
      <c r="K66" s="21">
        <v>-0.109</v>
      </c>
      <c r="L66" s="21">
        <v>0.77800000000000002</v>
      </c>
      <c r="M66" s="21">
        <v>0.84299999999999997</v>
      </c>
      <c r="N66" s="21">
        <v>1</v>
      </c>
      <c r="O66" s="21">
        <v>1</v>
      </c>
      <c r="P66" s="21">
        <v>0.19060740000000001</v>
      </c>
      <c r="Q66" s="22">
        <v>0.22417700620151076</v>
      </c>
      <c r="R66" s="21">
        <v>2.2985000000000002E-3</v>
      </c>
      <c r="S66" s="21">
        <v>2.4278557138872306E-3</v>
      </c>
      <c r="T66" s="21">
        <v>-0.78800000000000003</v>
      </c>
      <c r="U66" s="21">
        <v>4.3999999999999997E-2</v>
      </c>
      <c r="V66" s="22">
        <v>0.19</v>
      </c>
      <c r="W66" s="21">
        <v>0.311</v>
      </c>
      <c r="X66" s="21">
        <v>1.01</v>
      </c>
      <c r="AA66" s="5">
        <f t="shared" si="5"/>
        <v>9.5171943984379438E-3</v>
      </c>
      <c r="AB66" s="27">
        <f t="shared" si="8"/>
        <v>8.0822559999999995E-3</v>
      </c>
      <c r="AC66" s="27">
        <f t="shared" si="9"/>
        <v>9.2478892054296026E-3</v>
      </c>
    </row>
    <row r="67" spans="1:51" s="4" customFormat="1" ht="15">
      <c r="A67" s="26" t="s">
        <v>9</v>
      </c>
      <c r="B67" s="5" t="s">
        <v>8</v>
      </c>
      <c r="C67" s="5" t="s">
        <v>4</v>
      </c>
      <c r="D67" s="24">
        <v>84477</v>
      </c>
      <c r="E67" s="23">
        <v>0.60306633450643399</v>
      </c>
      <c r="F67" s="23">
        <v>6.7758693181397601E-4</v>
      </c>
      <c r="G67" s="23">
        <v>0.80970324611077604</v>
      </c>
      <c r="H67" s="23">
        <v>0.81050827837266137</v>
      </c>
      <c r="I67" s="21">
        <v>5.8378876042642204E-4</v>
      </c>
      <c r="J67" s="21">
        <v>5.594783322189704E-4</v>
      </c>
      <c r="K67" s="21">
        <v>-0.10907070000000001</v>
      </c>
      <c r="L67" s="21">
        <v>0.7753546</v>
      </c>
      <c r="M67" s="21">
        <v>0.81628789999999996</v>
      </c>
      <c r="N67" s="21">
        <v>1</v>
      </c>
      <c r="O67" s="21">
        <v>1</v>
      </c>
      <c r="P67" s="21">
        <v>0.206636911604342</v>
      </c>
      <c r="Q67" s="22">
        <v>0.2031305155025229</v>
      </c>
      <c r="R67" s="21">
        <v>7.2571064417656904E-4</v>
      </c>
      <c r="S67" s="21">
        <v>5.36971778997831E-4</v>
      </c>
      <c r="T67" s="21">
        <v>-0.81681499999999996</v>
      </c>
      <c r="U67" s="21">
        <v>4.3982599999999997E-2</v>
      </c>
      <c r="V67" s="22">
        <v>0.20260529999999999</v>
      </c>
      <c r="W67" s="21">
        <v>0.3706315</v>
      </c>
      <c r="X67" s="20">
        <v>1.1090707</v>
      </c>
      <c r="AA67" s="4">
        <f t="shared" si="5"/>
        <v>2.1049293736714976E-3</v>
      </c>
      <c r="AB67" s="8">
        <f t="shared" si="8"/>
        <v>2.656140772710786E-3</v>
      </c>
      <c r="AC67" s="8">
        <f t="shared" si="9"/>
        <v>2.193155062298364E-3</v>
      </c>
      <c r="AD67" s="5"/>
      <c r="AE67" s="5"/>
      <c r="AF67" s="5"/>
      <c r="AG67" s="5"/>
      <c r="AH67" s="5"/>
      <c r="AI67" s="5"/>
      <c r="AJ67" s="5"/>
      <c r="AK67" s="5"/>
      <c r="AL67" s="5"/>
      <c r="AM67" s="5"/>
      <c r="AN67" s="5"/>
      <c r="AO67" s="5"/>
      <c r="AP67" s="5"/>
      <c r="AQ67" s="5"/>
      <c r="AR67" s="5"/>
      <c r="AS67" s="5"/>
      <c r="AT67" s="5"/>
      <c r="AU67" s="5"/>
      <c r="AV67" s="5"/>
      <c r="AW67" s="5"/>
      <c r="AX67" s="5"/>
      <c r="AY67" s="5"/>
    </row>
    <row r="68" spans="1:51" s="4" customFormat="1" ht="15">
      <c r="A68" s="25"/>
      <c r="B68" s="5" t="s">
        <v>7</v>
      </c>
      <c r="C68" s="5" t="s">
        <v>1</v>
      </c>
      <c r="D68" s="24">
        <v>3334</v>
      </c>
      <c r="E68" s="23">
        <v>0.65709268377324526</v>
      </c>
      <c r="F68" s="23">
        <v>9.5878655443238606E-4</v>
      </c>
      <c r="G68" s="23">
        <v>0.82858220482903422</v>
      </c>
      <c r="H68" s="23">
        <v>0.82650091491040689</v>
      </c>
      <c r="I68" s="21">
        <v>2.6124555206508237E-3</v>
      </c>
      <c r="J68" s="21">
        <v>2.9128444711531277E-3</v>
      </c>
      <c r="K68" s="21">
        <v>0.17100000000000001</v>
      </c>
      <c r="L68" s="21">
        <v>0.8</v>
      </c>
      <c r="M68" s="21">
        <v>0.82699999999999996</v>
      </c>
      <c r="N68" s="21">
        <v>1</v>
      </c>
      <c r="O68" s="21">
        <v>1</v>
      </c>
      <c r="P68" s="21">
        <v>0.1714895025194961</v>
      </c>
      <c r="Q68" s="22">
        <v>0.1819344894675512</v>
      </c>
      <c r="R68" s="21">
        <v>2.5982074551182286E-3</v>
      </c>
      <c r="S68" s="21">
        <v>2.8969152855157707E-3</v>
      </c>
      <c r="T68" s="21">
        <v>-0.60199999999999998</v>
      </c>
      <c r="U68" s="21">
        <v>1.6E-2</v>
      </c>
      <c r="V68" s="22">
        <v>0.17299999999999999</v>
      </c>
      <c r="W68" s="21">
        <v>0.35299999999999998</v>
      </c>
      <c r="X68" s="20">
        <v>0.89100000000000001</v>
      </c>
      <c r="AA68" s="4">
        <f t="shared" si="5"/>
        <v>1.135590791922182E-2</v>
      </c>
      <c r="AB68" s="8">
        <f t="shared" si="8"/>
        <v>3.7584432933749534E-3</v>
      </c>
      <c r="AC68" s="8">
        <f t="shared" si="9"/>
        <v>1.1418350326920261E-2</v>
      </c>
      <c r="AD68" s="5"/>
      <c r="AE68" s="5"/>
      <c r="AF68" s="5"/>
      <c r="AG68" s="5"/>
      <c r="AH68" s="5"/>
      <c r="AI68" s="5"/>
      <c r="AJ68" s="5"/>
      <c r="AK68" s="5"/>
      <c r="AL68" s="5"/>
      <c r="AM68" s="5"/>
      <c r="AN68" s="5"/>
      <c r="AO68" s="5"/>
      <c r="AP68" s="5"/>
      <c r="AQ68" s="5"/>
      <c r="AR68" s="5"/>
      <c r="AS68" s="5"/>
      <c r="AT68" s="5"/>
      <c r="AU68" s="5"/>
      <c r="AV68" s="5"/>
      <c r="AW68" s="5"/>
      <c r="AX68" s="5"/>
      <c r="AY68" s="5"/>
    </row>
    <row r="69" spans="1:51" s="4" customFormat="1" ht="15">
      <c r="A69" s="25"/>
      <c r="B69" s="5" t="s">
        <v>6</v>
      </c>
      <c r="C69" s="5" t="s">
        <v>1</v>
      </c>
      <c r="D69" s="24">
        <v>1956</v>
      </c>
      <c r="E69" s="23">
        <v>0.61</v>
      </c>
      <c r="F69" s="23">
        <v>0</v>
      </c>
      <c r="G69" s="23">
        <v>0.79</v>
      </c>
      <c r="H69" s="23">
        <v>0.79453833651909922</v>
      </c>
      <c r="I69" s="21">
        <v>0</v>
      </c>
      <c r="J69" s="21">
        <v>3.6905277872299482E-3</v>
      </c>
      <c r="K69" s="21">
        <v>0.06</v>
      </c>
      <c r="L69" s="21">
        <v>0.73</v>
      </c>
      <c r="M69" s="21">
        <v>0.82</v>
      </c>
      <c r="N69" s="21">
        <v>0.86</v>
      </c>
      <c r="O69" s="21">
        <v>1</v>
      </c>
      <c r="P69" s="21">
        <v>0.18</v>
      </c>
      <c r="Q69" s="22">
        <v>0.17691570156698799</v>
      </c>
      <c r="R69" s="21">
        <v>4.023881E-3</v>
      </c>
      <c r="S69" s="21">
        <v>4.4920867972038673E-3</v>
      </c>
      <c r="T69" s="21">
        <v>-0.52</v>
      </c>
      <c r="U69" s="21">
        <v>0.05</v>
      </c>
      <c r="V69" s="22">
        <v>0.18</v>
      </c>
      <c r="W69" s="21">
        <v>0.3</v>
      </c>
      <c r="X69" s="20">
        <v>0.96</v>
      </c>
      <c r="AA69" s="4">
        <f t="shared" si="5"/>
        <v>1.7608980245039159E-2</v>
      </c>
      <c r="AB69" s="8">
        <f t="shared" si="8"/>
        <v>0</v>
      </c>
      <c r="AC69" s="8">
        <f t="shared" si="9"/>
        <v>1.4466868925941397E-2</v>
      </c>
      <c r="AD69" s="5"/>
      <c r="AE69" s="5"/>
      <c r="AF69" s="5"/>
      <c r="AG69" s="5"/>
      <c r="AH69" s="5"/>
      <c r="AI69" s="5"/>
      <c r="AJ69" s="5"/>
      <c r="AK69" s="5"/>
      <c r="AL69" s="5"/>
      <c r="AM69" s="5"/>
      <c r="AN69" s="5"/>
      <c r="AO69" s="5"/>
      <c r="AP69" s="5"/>
      <c r="AQ69" s="5"/>
      <c r="AR69" s="5"/>
      <c r="AS69" s="5"/>
      <c r="AT69" s="5"/>
      <c r="AU69" s="5"/>
      <c r="AV69" s="5"/>
      <c r="AW69" s="5"/>
      <c r="AX69" s="5"/>
      <c r="AY69" s="5"/>
    </row>
    <row r="70" spans="1:51" s="4" customFormat="1" ht="15">
      <c r="A70" s="25"/>
      <c r="B70" s="5" t="s">
        <v>5</v>
      </c>
      <c r="C70" s="5" t="s">
        <v>4</v>
      </c>
      <c r="D70" s="24">
        <v>197</v>
      </c>
      <c r="E70" s="23">
        <v>0.6865</v>
      </c>
      <c r="F70" s="23">
        <v>8.3499999999999998E-3</v>
      </c>
      <c r="G70" s="23">
        <v>0.8337</v>
      </c>
      <c r="H70" s="23">
        <v>0.84576505913258582</v>
      </c>
      <c r="I70" s="21">
        <v>8.6099999999999996E-3</v>
      </c>
      <c r="J70" s="21">
        <v>9.4752250957349238E-3</v>
      </c>
      <c r="K70" s="21">
        <v>0.4</v>
      </c>
      <c r="L70" s="21">
        <v>0.74319999999999997</v>
      </c>
      <c r="M70" s="21">
        <v>0.87270000000000003</v>
      </c>
      <c r="N70" s="21">
        <v>0.9294</v>
      </c>
      <c r="O70" s="21">
        <v>0.99</v>
      </c>
      <c r="P70" s="21">
        <v>0.1472</v>
      </c>
      <c r="Q70" s="22">
        <v>0.18050472242949578</v>
      </c>
      <c r="R70" s="21">
        <v>1.0449999999999999E-2</v>
      </c>
      <c r="S70" s="21">
        <v>1.1188962287458181E-2</v>
      </c>
      <c r="T70" s="21">
        <v>-0.3</v>
      </c>
      <c r="U70" s="21">
        <v>4.5100000000000001E-2</v>
      </c>
      <c r="V70" s="22">
        <v>0.14530000000000001</v>
      </c>
      <c r="W70" s="21">
        <v>0.25519999999999998</v>
      </c>
      <c r="X70" s="20">
        <v>0.55000000000000004</v>
      </c>
      <c r="AA70" s="4">
        <f t="shared" si="5"/>
        <v>4.3860732166836065E-2</v>
      </c>
      <c r="AB70" s="8">
        <f t="shared" si="8"/>
        <v>3.2731999999999997E-2</v>
      </c>
      <c r="AC70" s="8">
        <f t="shared" si="9"/>
        <v>3.7142882375280899E-2</v>
      </c>
      <c r="AD70" s="5"/>
      <c r="AE70" s="5"/>
      <c r="AF70" s="5"/>
      <c r="AG70" s="5"/>
      <c r="AH70" s="5"/>
      <c r="AI70" s="5"/>
      <c r="AJ70" s="5"/>
      <c r="AK70" s="5"/>
      <c r="AL70" s="5"/>
      <c r="AM70" s="5"/>
      <c r="AN70" s="5"/>
      <c r="AO70" s="5"/>
      <c r="AP70" s="5"/>
      <c r="AQ70" s="5"/>
      <c r="AR70" s="5"/>
      <c r="AS70" s="5"/>
      <c r="AT70" s="5"/>
      <c r="AU70" s="5"/>
      <c r="AV70" s="5"/>
      <c r="AW70" s="5"/>
      <c r="AX70" s="5"/>
      <c r="AY70" s="5"/>
    </row>
    <row r="71" spans="1:51" s="5" customFormat="1" ht="15">
      <c r="B71" s="5" t="s">
        <v>3</v>
      </c>
      <c r="C71" s="5" t="s">
        <v>1</v>
      </c>
      <c r="D71" s="24">
        <v>1931</v>
      </c>
      <c r="E71" s="23">
        <v>0.69099999999999995</v>
      </c>
      <c r="F71" s="23">
        <v>2.9099999999999998E-3</v>
      </c>
      <c r="G71" s="23">
        <v>0.80920000000000003</v>
      </c>
      <c r="H71" s="23">
        <v>0.78089312487861717</v>
      </c>
      <c r="I71" s="21">
        <v>3.2000000000000002E-3</v>
      </c>
      <c r="J71" s="21">
        <v>4.4137802230590148E-3</v>
      </c>
      <c r="K71" s="21">
        <v>0.2</v>
      </c>
      <c r="L71" s="21">
        <v>0.72760000000000002</v>
      </c>
      <c r="M71" s="21">
        <v>0.8468</v>
      </c>
      <c r="N71" s="21">
        <v>0.91759999999999997</v>
      </c>
      <c r="O71" s="21">
        <v>0.99</v>
      </c>
      <c r="P71" s="21">
        <v>0.1182</v>
      </c>
      <c r="Q71" s="22">
        <v>0.13222242438490869</v>
      </c>
      <c r="R71" s="21">
        <v>2.8700000000000002E-3</v>
      </c>
      <c r="S71" s="21">
        <v>4.4206845183518894E-3</v>
      </c>
      <c r="T71" s="21">
        <v>-0.33</v>
      </c>
      <c r="U71" s="21">
        <v>3.9600000000000003E-2</v>
      </c>
      <c r="V71" s="22">
        <v>0.1211</v>
      </c>
      <c r="W71" s="21">
        <v>0.19839999999999999</v>
      </c>
      <c r="X71" s="20">
        <v>0.61</v>
      </c>
      <c r="Y71" s="4"/>
      <c r="Z71" s="4"/>
      <c r="AA71" s="4">
        <f t="shared" si="5"/>
        <v>1.7329083311939407E-2</v>
      </c>
      <c r="AB71" s="8">
        <f t="shared" si="8"/>
        <v>1.1407199999999999E-2</v>
      </c>
      <c r="AC71" s="8">
        <f t="shared" si="9"/>
        <v>1.7302018474391338E-2</v>
      </c>
    </row>
    <row r="72" spans="1:51" s="7" customFormat="1" ht="15">
      <c r="A72" s="15"/>
      <c r="B72" s="7" t="s">
        <v>2</v>
      </c>
      <c r="C72" s="7" t="s">
        <v>1</v>
      </c>
      <c r="D72" s="13">
        <v>226</v>
      </c>
      <c r="E72" s="19">
        <v>0.6735991911468715</v>
      </c>
      <c r="F72" s="19">
        <v>8.5383862773321315E-3</v>
      </c>
      <c r="G72" s="19">
        <v>0.75802703774311542</v>
      </c>
      <c r="H72" s="19">
        <v>0.73431958850315093</v>
      </c>
      <c r="I72" s="17">
        <v>1.0292242399391678E-2</v>
      </c>
      <c r="J72" s="17">
        <v>1.3949425090706524E-2</v>
      </c>
      <c r="K72" s="17">
        <v>0.36139187363753805</v>
      </c>
      <c r="L72" s="17">
        <v>0.64181900538521308</v>
      </c>
      <c r="M72" s="17">
        <v>0.78363358907327507</v>
      </c>
      <c r="N72" s="17">
        <v>0.89281917020125512</v>
      </c>
      <c r="O72" s="17">
        <v>0.98247216976969498</v>
      </c>
      <c r="P72" s="17">
        <v>8.4427846596244333E-2</v>
      </c>
      <c r="Q72" s="18">
        <v>8.4208921327781849E-2</v>
      </c>
      <c r="R72" s="17">
        <v>9.4950258838323049E-3</v>
      </c>
      <c r="S72" s="17">
        <v>1.1125589646027402E-2</v>
      </c>
      <c r="T72" s="17">
        <v>-0.34451471573787812</v>
      </c>
      <c r="U72" s="17">
        <v>7.0847749649870506E-3</v>
      </c>
      <c r="V72" s="18">
        <v>9.0429012702453959E-2</v>
      </c>
      <c r="W72" s="17">
        <v>0.16730041092565207</v>
      </c>
      <c r="X72" s="16">
        <v>0.51251981106205791</v>
      </c>
      <c r="Y72" s="15"/>
      <c r="AA72" s="4">
        <f t="shared" si="5"/>
        <v>4.3612311412427412E-2</v>
      </c>
      <c r="AB72" s="8">
        <f t="shared" si="8"/>
        <v>3.3470474207141956E-2</v>
      </c>
      <c r="AC72" s="8">
        <f t="shared" si="9"/>
        <v>5.468174635556957E-2</v>
      </c>
      <c r="AD72" s="5"/>
      <c r="AE72" s="5"/>
      <c r="AF72" s="5"/>
      <c r="AG72" s="5"/>
      <c r="AH72" s="5"/>
      <c r="AI72" s="5"/>
      <c r="AJ72" s="5"/>
      <c r="AK72" s="5"/>
      <c r="AL72" s="5"/>
      <c r="AM72" s="5"/>
      <c r="AN72" s="5"/>
      <c r="AO72" s="5"/>
      <c r="AP72" s="5"/>
      <c r="AQ72" s="5"/>
      <c r="AR72" s="5"/>
      <c r="AS72" s="5"/>
      <c r="AT72" s="5"/>
      <c r="AU72" s="5"/>
      <c r="AV72" s="5"/>
      <c r="AW72" s="5"/>
      <c r="AX72" s="5"/>
      <c r="AY72" s="5"/>
    </row>
    <row r="73" spans="1:51" s="7" customFormat="1" ht="15">
      <c r="A73" s="15"/>
      <c r="B73" s="14" t="s">
        <v>0</v>
      </c>
      <c r="D73" s="13">
        <f>SUM(D65:D72)</f>
        <v>104584</v>
      </c>
      <c r="E73" s="12">
        <f t="shared" ref="E73:X73" si="11">AVERAGE(E65:E72)</f>
        <v>0.64557712617831875</v>
      </c>
      <c r="F73" s="12">
        <f t="shared" si="11"/>
        <v>2.9370699704473115E-3</v>
      </c>
      <c r="G73" s="12">
        <f t="shared" si="11"/>
        <v>0.81414733608536571</v>
      </c>
      <c r="H73" s="11">
        <f t="shared" si="11"/>
        <v>0.80868920373824205</v>
      </c>
      <c r="I73" s="11">
        <f t="shared" si="11"/>
        <v>3.6967733350586158E-3</v>
      </c>
      <c r="J73" s="11">
        <f t="shared" si="11"/>
        <v>4.9950545512063597E-3</v>
      </c>
      <c r="K73" s="11">
        <f t="shared" si="11"/>
        <v>0.11679014670469226</v>
      </c>
      <c r="L73" s="11">
        <f t="shared" si="11"/>
        <v>0.74449670067315166</v>
      </c>
      <c r="M73" s="11">
        <f t="shared" si="11"/>
        <v>0.82992768613415935</v>
      </c>
      <c r="N73" s="11">
        <f t="shared" si="11"/>
        <v>0.94997739627515698</v>
      </c>
      <c r="O73" s="11">
        <f t="shared" si="11"/>
        <v>0.9953090212212119</v>
      </c>
      <c r="P73" s="11">
        <f t="shared" si="11"/>
        <v>0.16857020759001032</v>
      </c>
      <c r="Q73" s="11">
        <f t="shared" si="11"/>
        <v>0.17663672261009489</v>
      </c>
      <c r="R73" s="11">
        <f t="shared" si="11"/>
        <v>4.4576656228908877E-3</v>
      </c>
      <c r="S73" s="11">
        <f t="shared" si="11"/>
        <v>4.9986332534302721E-3</v>
      </c>
      <c r="T73" s="11">
        <f t="shared" si="11"/>
        <v>-0.55266621446723474</v>
      </c>
      <c r="U73" s="11">
        <f t="shared" si="11"/>
        <v>4.3220921870623381E-2</v>
      </c>
      <c r="V73" s="11">
        <f t="shared" si="11"/>
        <v>0.16655428908780673</v>
      </c>
      <c r="W73" s="11">
        <f t="shared" si="11"/>
        <v>0.29194148886570653</v>
      </c>
      <c r="X73" s="10">
        <f t="shared" si="11"/>
        <v>0.84407381388275726</v>
      </c>
      <c r="Y73" s="4"/>
      <c r="Z73" s="4"/>
      <c r="AA73" s="9">
        <f t="shared" si="5"/>
        <v>1.9594642353446667E-2</v>
      </c>
      <c r="AB73" s="8">
        <f t="shared" si="8"/>
        <v>1.1513314284153461E-2</v>
      </c>
      <c r="AC73" s="8">
        <f t="shared" si="9"/>
        <v>1.9580613840728931E-2</v>
      </c>
      <c r="AD73" s="5"/>
      <c r="AE73" s="5"/>
      <c r="AF73" s="5"/>
      <c r="AG73" s="5"/>
      <c r="AH73" s="5"/>
      <c r="AI73" s="5"/>
      <c r="AJ73" s="5"/>
      <c r="AK73" s="5"/>
      <c r="AL73" s="5"/>
      <c r="AM73" s="5"/>
      <c r="AN73" s="5"/>
      <c r="AO73" s="5"/>
      <c r="AP73" s="5"/>
      <c r="AQ73" s="5"/>
      <c r="AR73" s="5"/>
      <c r="AS73" s="5"/>
      <c r="AT73" s="5"/>
      <c r="AU73" s="5"/>
      <c r="AV73" s="5"/>
      <c r="AW73" s="5"/>
      <c r="AX73" s="5"/>
      <c r="AY73" s="5"/>
    </row>
    <row r="74" spans="1:51" s="4" customFormat="1" ht="15">
      <c r="D74" s="6"/>
      <c r="E74" s="6"/>
      <c r="F74" s="6"/>
      <c r="G74" s="6"/>
      <c r="H74" s="6"/>
      <c r="Q74" s="6"/>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1:51">
      <c r="A75" s="147" t="s">
        <v>47</v>
      </c>
      <c r="B75" s="147"/>
      <c r="C75" s="147"/>
      <c r="D75" s="147"/>
      <c r="E75" s="147"/>
      <c r="F75" s="147"/>
      <c r="G75" s="147"/>
      <c r="H75" s="147"/>
      <c r="I75" s="147"/>
      <c r="J75" s="147"/>
      <c r="Q75" s="3"/>
    </row>
    <row r="76" spans="1:51">
      <c r="A76" s="147"/>
      <c r="B76" s="147"/>
      <c r="C76" s="147"/>
      <c r="D76" s="147"/>
      <c r="E76" s="147"/>
      <c r="F76" s="147"/>
      <c r="G76" s="147"/>
      <c r="H76" s="147"/>
      <c r="I76" s="147"/>
      <c r="J76" s="147"/>
      <c r="Q76" s="3"/>
    </row>
    <row r="77" spans="1:51">
      <c r="A77" s="141" t="s">
        <v>48</v>
      </c>
      <c r="B77" s="142"/>
      <c r="C77" s="142"/>
      <c r="D77" s="142"/>
      <c r="E77" s="142"/>
      <c r="F77" s="142"/>
      <c r="G77" s="142"/>
      <c r="H77" s="142"/>
      <c r="I77" s="142"/>
      <c r="J77"/>
      <c r="Q77" s="3"/>
    </row>
    <row r="78" spans="1:51">
      <c r="H78" s="3"/>
      <c r="Q78" s="3"/>
    </row>
    <row r="79" spans="1:51">
      <c r="H79" s="3"/>
      <c r="Q79" s="3"/>
    </row>
    <row r="80" spans="1:51">
      <c r="H80" s="3"/>
      <c r="Q80" s="3"/>
    </row>
    <row r="81" spans="8:17">
      <c r="H81" s="3"/>
      <c r="Q81" s="3"/>
    </row>
    <row r="82" spans="8:17">
      <c r="H82" s="3"/>
      <c r="Q82" s="3"/>
    </row>
    <row r="83" spans="8:17">
      <c r="H83" s="3"/>
      <c r="Q83" s="3"/>
    </row>
    <row r="84" spans="8:17">
      <c r="H84" s="3"/>
      <c r="Q84" s="3"/>
    </row>
    <row r="85" spans="8:17">
      <c r="H85" s="3"/>
      <c r="Q85" s="3"/>
    </row>
    <row r="86" spans="8:17">
      <c r="H86" s="3"/>
      <c r="Q86" s="3"/>
    </row>
    <row r="87" spans="8:17">
      <c r="H87" s="3"/>
      <c r="Q87" s="3"/>
    </row>
    <row r="88" spans="8:17">
      <c r="H88" s="3"/>
      <c r="Q88" s="3"/>
    </row>
  </sheetData>
  <mergeCells count="4">
    <mergeCell ref="E26:F26"/>
    <mergeCell ref="G26:O26"/>
    <mergeCell ref="P26:X26"/>
    <mergeCell ref="A75:J76"/>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2019-09-24T12:08:31Z</cp:lastPrinted>
  <dcterms:created xsi:type="dcterms:W3CDTF">2019-08-13T08:15:09Z</dcterms:created>
  <dcterms:modified xsi:type="dcterms:W3CDTF">2019-11-03T22:35:37Z</dcterms:modified>
</cp:coreProperties>
</file>